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36946" yWindow="60" windowWidth="28545" windowHeight="15540" activeTab="0"/>
  </bookViews>
  <sheets>
    <sheet name="Wind Facilities" sheetId="9" r:id="rId1"/>
    <sheet name=" Solar Facilities 1" sheetId="10" r:id="rId2"/>
    <sheet name="Solar Facilities 2" sheetId="11" r:id="rId3"/>
  </sheets>
  <definedNames>
    <definedName name="_xlnm.Print_Area" localSheetId="1">' Solar Facilities 1'!$A$1:$F$80</definedName>
    <definedName name="_xlnm.Print_Area" localSheetId="2">'Solar Facilities 2'!$A$1:$U$59</definedName>
    <definedName name="_xlnm.Print_Area" localSheetId="0">'Wind Facilities'!$A$1:$T$59</definedName>
    <definedName name="_xlnm.Print_Titles" localSheetId="1">' Solar Facilities 1'!$6:$6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<sst xmlns="http://schemas.openxmlformats.org/spreadsheetml/2006/main" count="356" uniqueCount="165">
  <si>
    <t>Red Mesa Wind Energy Center</t>
  </si>
  <si>
    <t>Macho Springs I Wind Power</t>
  </si>
  <si>
    <t>Wildcat Wind, LLC</t>
  </si>
  <si>
    <t>Broadview Energy Prime</t>
  </si>
  <si>
    <t>Broadview Energy Prime II</t>
  </si>
  <si>
    <t>Anderson Wind Project</t>
  </si>
  <si>
    <t>Roosevelt Wind Project, LLC</t>
  </si>
  <si>
    <t>MILO Wind Project</t>
  </si>
  <si>
    <t>El Cabo - Iberdrola Renewables</t>
  </si>
  <si>
    <t>Broadview Energy, JN</t>
  </si>
  <si>
    <t>Broadview Energy, KW</t>
  </si>
  <si>
    <t>SunE EPE2, LLC (Las Cruces)</t>
  </si>
  <si>
    <t>SunE EPE1, LLC (Chaparral)</t>
  </si>
  <si>
    <t>Macho Springs II Solar Farm</t>
  </si>
  <si>
    <t>Taos Community Solar (Amalia Solar)</t>
  </si>
  <si>
    <t>Taos Solar Energy Facility</t>
  </si>
  <si>
    <t>Otero County Solar Energy Center</t>
  </si>
  <si>
    <t>Green States Energy, Inc.</t>
  </si>
  <si>
    <t>Meadow Lake Solar</t>
  </si>
  <si>
    <t>Sandoval County Solar</t>
  </si>
  <si>
    <t>Emcore Solar New Mexico</t>
  </si>
  <si>
    <t>Cibola County Solar</t>
  </si>
  <si>
    <t>Roswell Solar</t>
  </si>
  <si>
    <t>Deming Solar Energy Center</t>
  </si>
  <si>
    <t>First Solar Cimarron I</t>
  </si>
  <si>
    <t>Santa Fe Wastewater</t>
  </si>
  <si>
    <t>Hatch Solar Energy Center I</t>
  </si>
  <si>
    <t>Solar Roadrunner</t>
  </si>
  <si>
    <t>Albuquerque Academy</t>
  </si>
  <si>
    <t>SunE SPS 1 (Dollarhide)</t>
  </si>
  <si>
    <t>SunE SPS 2 (Jal)</t>
  </si>
  <si>
    <t>SunE SPS 3 (Lea)</t>
  </si>
  <si>
    <t>SunE SPS 4 (Monument)</t>
  </si>
  <si>
    <t>SunE SPS 5 (Hopi)</t>
  </si>
  <si>
    <t>Questa</t>
  </si>
  <si>
    <t>Los Lunas Solar Energy Center</t>
  </si>
  <si>
    <t>Alamogordo Solar Energy Center</t>
  </si>
  <si>
    <t>Las Vegas Solar Energy Center</t>
  </si>
  <si>
    <t>Albuquerque Solar Energy Center</t>
  </si>
  <si>
    <t>New Mexico Green Initiatives</t>
  </si>
  <si>
    <t>Los Lunas Solar Energy Center Expansion</t>
  </si>
  <si>
    <t xml:space="preserve">Wind </t>
  </si>
  <si>
    <t>Start</t>
  </si>
  <si>
    <t>For Year 2021</t>
  </si>
  <si>
    <t xml:space="preserve">Solar </t>
  </si>
  <si>
    <t>10Y Period</t>
  </si>
  <si>
    <t>Deming Solar Energy Center Expansion</t>
  </si>
  <si>
    <t>EOY1</t>
  </si>
  <si>
    <t>EOY2</t>
  </si>
  <si>
    <t>EOY3</t>
  </si>
  <si>
    <t>EOY4</t>
  </si>
  <si>
    <t>EOY5</t>
  </si>
  <si>
    <t>EOY6</t>
  </si>
  <si>
    <t>EOY7</t>
  </si>
  <si>
    <t>EOY8</t>
  </si>
  <si>
    <t>EOY9</t>
  </si>
  <si>
    <t>EOY10</t>
  </si>
  <si>
    <t>$/Kw/hr</t>
  </si>
  <si>
    <t>WIND QUEUE</t>
  </si>
  <si>
    <t>CERTIFIED</t>
  </si>
  <si>
    <t>WAITING LIST</t>
  </si>
  <si>
    <t>New Mexico Renewable Energy Production Tax Credit (PTC)</t>
  </si>
  <si>
    <t>Statute Provision: NMSA 1978, 7-2A-19</t>
  </si>
  <si>
    <t>Maximum Total Eligible Production:</t>
  </si>
  <si>
    <t>Megawatt-hours per year</t>
  </si>
  <si>
    <t>Name of Energy Generator Facility</t>
  </si>
  <si>
    <t>Capacity (MW)</t>
  </si>
  <si>
    <t>Annual Production Eligibility (MWh)</t>
  </si>
  <si>
    <t>Commenced Operation Date</t>
  </si>
  <si>
    <t>POST-ELIGIBLE</t>
  </si>
  <si>
    <t>New Mexico Wind Energy Center</t>
  </si>
  <si>
    <t>--</t>
  </si>
  <si>
    <t>Caprock Wind Ranch</t>
  </si>
  <si>
    <t>San Juan Mesa Wind Project</t>
  </si>
  <si>
    <t>Aragonne Wind Facility</t>
  </si>
  <si>
    <t>High Lonesome Mesa Wind Ranch</t>
  </si>
  <si>
    <t>AEM Wind, LLC</t>
  </si>
  <si>
    <t>Taiban Mesa Wind</t>
  </si>
  <si>
    <r>
      <rPr>
        <sz val="12"/>
        <color rgb="FF0070C0"/>
        <rFont val="Arial Black"/>
        <family val="2"/>
      </rPr>
      <t>SOLAR QUEUE</t>
    </r>
  </si>
  <si>
    <t>Manzano Solar Energy Center</t>
  </si>
  <si>
    <t>WAITING LIST (SOLAR)</t>
  </si>
  <si>
    <t>Aragonne Solar, LLC</t>
  </si>
  <si>
    <t>Caprock Solar 1</t>
  </si>
  <si>
    <t>Caprock Solar 2</t>
  </si>
  <si>
    <t>Chaves County Solar</t>
  </si>
  <si>
    <t>Loving Solar</t>
  </si>
  <si>
    <t>Ochoa Solar</t>
  </si>
  <si>
    <t>Bluestem Solar</t>
  </si>
  <si>
    <t>Cooper Ranch Solar</t>
  </si>
  <si>
    <t>Livingston Ridge</t>
  </si>
  <si>
    <t>Strata Solar</t>
  </si>
  <si>
    <t>Wood Draw Solar</t>
  </si>
  <si>
    <t>Whitten Solar Project</t>
  </si>
  <si>
    <t>Estrella Solar Energy Center</t>
  </si>
  <si>
    <t>South Valley Solar Energy Center</t>
  </si>
  <si>
    <t>Santa Fe Solar Energy Center</t>
  </si>
  <si>
    <t>Santolina Solar Energy Center</t>
  </si>
  <si>
    <t>Deming Solar Project</t>
  </si>
  <si>
    <t>High Oasis Solar Project</t>
  </si>
  <si>
    <t>Lea County Solar</t>
  </si>
  <si>
    <t>Santa Teresa Solar</t>
  </si>
  <si>
    <t>Otero County Solar Project</t>
  </si>
  <si>
    <t>TPE Alta Luna, LLC</t>
  </si>
  <si>
    <t>Valencia Solar</t>
  </si>
  <si>
    <t>For Year 2022</t>
  </si>
  <si>
    <t>Mw-hr/yr</t>
  </si>
  <si>
    <t>Proportional</t>
  </si>
  <si>
    <t>From top to bottom, order in the queue</t>
  </si>
  <si>
    <t>NRG/Affordable Solar Silver City</t>
  </si>
  <si>
    <t>NRG/ Affordable Solar Silver City</t>
  </si>
  <si>
    <t>New Mexico Renewable Energy Production Tax Credit (REPTC)</t>
  </si>
  <si>
    <t>Mwh/year</t>
  </si>
  <si>
    <t>Unable to contact</t>
  </si>
  <si>
    <t>For Years 2021 and 2022</t>
  </si>
  <si>
    <t>10Y Period - EOY - End of Year</t>
  </si>
  <si>
    <t>For Year        2022</t>
  </si>
  <si>
    <t>Mwh per year</t>
  </si>
  <si>
    <t>Updated on 4/17/2023</t>
  </si>
  <si>
    <t xml:space="preserve"> 10-year periods that the facilities are eligible for the REPTC.  Highlighted columns are in what year(s) of eligibility they are in 2021.</t>
  </si>
  <si>
    <t>10-year periods that the facilities are eligible for the REPTC.  Highlighted columns are in what year(s) of eligibility they are in 2022.</t>
  </si>
  <si>
    <t>Fac.</t>
  </si>
  <si>
    <t>SFWWTP</t>
  </si>
  <si>
    <t>NMGI</t>
  </si>
  <si>
    <t>AbqSEC</t>
  </si>
  <si>
    <t>LLSEC</t>
  </si>
  <si>
    <t>HSEC</t>
  </si>
  <si>
    <t>DSEC</t>
  </si>
  <si>
    <t>SRR</t>
  </si>
  <si>
    <t>SPS1</t>
  </si>
  <si>
    <t>SPS5</t>
  </si>
  <si>
    <t>SPS2</t>
  </si>
  <si>
    <t>AlaSEC</t>
  </si>
  <si>
    <t>LVSEC</t>
  </si>
  <si>
    <t>SPS3</t>
  </si>
  <si>
    <t>SPS4</t>
  </si>
  <si>
    <t>EPE2</t>
  </si>
  <si>
    <t>Amalia</t>
  </si>
  <si>
    <t>EPE1</t>
  </si>
  <si>
    <t>TSEC</t>
  </si>
  <si>
    <t>Emcore</t>
  </si>
  <si>
    <t>GSEI</t>
  </si>
  <si>
    <t>Affordable</t>
  </si>
  <si>
    <t>Manz</t>
  </si>
  <si>
    <t>LLSEC Exp</t>
  </si>
  <si>
    <t>DSEC Exp</t>
  </si>
  <si>
    <t>OCSEC</t>
  </si>
  <si>
    <t>Macho</t>
  </si>
  <si>
    <t>Mead Lake</t>
  </si>
  <si>
    <t>Sandoval</t>
  </si>
  <si>
    <t>Cibola</t>
  </si>
  <si>
    <t>Roswell</t>
  </si>
  <si>
    <t>Chaves</t>
  </si>
  <si>
    <t>10-year periods that the facilities are eligible for the REPTC.  Highlighted columns are where they are in 2021.</t>
  </si>
  <si>
    <t xml:space="preserve"> 10-year periods that the facilities are eligible for the REPTC.  Highlighted columns are where they are in 2022.</t>
  </si>
  <si>
    <t>Fac</t>
  </si>
  <si>
    <t>Wildcat</t>
  </si>
  <si>
    <t>BvE P I</t>
  </si>
  <si>
    <t>BvE P II</t>
  </si>
  <si>
    <t>Anderson</t>
  </si>
  <si>
    <t>Roosevelt</t>
  </si>
  <si>
    <t>MILO</t>
  </si>
  <si>
    <t>El Cabo</t>
  </si>
  <si>
    <t>BvE JN</t>
  </si>
  <si>
    <t>BvE KW</t>
  </si>
  <si>
    <t>AEM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</si>
</sst>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0"/>
    <numFmt numFmtId="165" formatCode="&quot;$&quot;#,##0.000"/>
    <numFmt numFmtId="166" formatCode="d\-mmm\-yy;@"/>
    <numFmt numFmtId="167" formatCode="0.0"/>
    <numFmt numFmtId="168" formatCode="#,##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 Black"/>
      <family val="2"/>
    </font>
    <font>
      <b/>
      <sz val="12"/>
      <name val="Calibri"/>
      <family val="2"/>
    </font>
    <font>
      <sz val="12"/>
      <color rgb="FF0070C0"/>
      <name val="Arial Black"/>
      <family val="2"/>
    </font>
    <font>
      <b/>
      <sz val="12"/>
      <color rgb="FF000000"/>
      <name val="Calibri"/>
      <family val="2"/>
    </font>
    <font>
      <b/>
      <i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Arial Black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>
        <color rgb="FF000000"/>
      </top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/>
      <top/>
      <bottom style="thin">
        <color rgb="FF000000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/>
      <right/>
      <top/>
      <bottom style="thin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" borderId="0" applyNumberFormat="0" applyBorder="0" applyAlignment="0" applyProtection="0"/>
  </cellStyleXfs>
  <cellXfs count="239">
    <xf numFmtId="0" fontId="0" fillId="0" borderId="0" xfId="0"/>
    <xf numFmtId="14" fontId="0" fillId="0" borderId="0" xfId="0" applyNumberFormat="1"/>
    <xf numFmtId="3" fontId="3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5" fillId="0" borderId="0" xfId="0" applyFont="1"/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right" vertical="top" shrinkToFit="1"/>
    </xf>
    <xf numFmtId="0" fontId="8" fillId="0" borderId="1" xfId="0" applyFont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center" vertical="center" shrinkToFit="1"/>
    </xf>
    <xf numFmtId="166" fontId="3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3" borderId="0" xfId="0" applyNumberFormat="1" applyFill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3" borderId="10" xfId="0" applyNumberFormat="1" applyFill="1" applyBorder="1" applyAlignment="1">
      <alignment horizontal="center"/>
    </xf>
    <xf numFmtId="14" fontId="0" fillId="4" borderId="11" xfId="0" applyNumberForma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14" fontId="0" fillId="4" borderId="12" xfId="0" applyNumberFormat="1" applyFill="1" applyBorder="1" applyAlignment="1">
      <alignment horizontal="center"/>
    </xf>
    <xf numFmtId="14" fontId="0" fillId="4" borderId="4" xfId="0" applyNumberFormat="1" applyFill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3" borderId="12" xfId="0" applyNumberFormat="1" applyFill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3" fontId="6" fillId="5" borderId="14" xfId="2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 shrinkToFit="1"/>
    </xf>
    <xf numFmtId="3" fontId="0" fillId="3" borderId="0" xfId="0" applyNumberFormat="1" applyFill="1"/>
    <xf numFmtId="0" fontId="0" fillId="3" borderId="0" xfId="0" applyFill="1"/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14" fillId="3" borderId="0" xfId="0" applyFont="1" applyFill="1" applyAlignment="1">
      <alignment horizontal="left" vertical="top"/>
    </xf>
    <xf numFmtId="14" fontId="0" fillId="4" borderId="17" xfId="0" applyNumberFormat="1" applyFill="1" applyBorder="1" applyAlignment="1">
      <alignment horizontal="center"/>
    </xf>
    <xf numFmtId="164" fontId="6" fillId="4" borderId="4" xfId="20" applyNumberFormat="1" applyFont="1" applyFill="1" applyBorder="1"/>
    <xf numFmtId="0" fontId="8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 indent="2"/>
    </xf>
    <xf numFmtId="0" fontId="9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wrapText="1"/>
    </xf>
    <xf numFmtId="0" fontId="6" fillId="3" borderId="14" xfId="20" applyFont="1" applyFill="1" applyBorder="1"/>
    <xf numFmtId="168" fontId="6" fillId="4" borderId="19" xfId="20" applyNumberFormat="1" applyFont="1" applyFill="1" applyBorder="1"/>
    <xf numFmtId="0" fontId="6" fillId="3" borderId="14" xfId="2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167" fontId="3" fillId="3" borderId="1" xfId="0" applyNumberFormat="1" applyFont="1" applyFill="1" applyBorder="1" applyAlignment="1">
      <alignment horizontal="center" vertical="center" shrinkToFit="1"/>
    </xf>
    <xf numFmtId="3" fontId="3" fillId="3" borderId="1" xfId="0" applyNumberFormat="1" applyFont="1" applyFill="1" applyBorder="1" applyAlignment="1">
      <alignment horizontal="center" vertical="center" shrinkToFit="1"/>
    </xf>
    <xf numFmtId="166" fontId="3" fillId="3" borderId="1" xfId="0" applyNumberFormat="1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3" fontId="0" fillId="4" borderId="13" xfId="0" applyNumberFormat="1" applyFill="1" applyBorder="1" applyAlignment="1">
      <alignment horizontal="center"/>
    </xf>
    <xf numFmtId="3" fontId="0" fillId="4" borderId="21" xfId="0" applyNumberFormat="1" applyFill="1" applyBorder="1" applyAlignment="1">
      <alignment horizontal="center"/>
    </xf>
    <xf numFmtId="3" fontId="0" fillId="5" borderId="14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6" borderId="5" xfId="0" applyFill="1" applyBorder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165" fontId="0" fillId="6" borderId="7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top" wrapText="1"/>
    </xf>
    <xf numFmtId="167" fontId="3" fillId="0" borderId="4" xfId="0" applyNumberFormat="1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14" fontId="3" fillId="0" borderId="4" xfId="0" applyNumberFormat="1" applyFont="1" applyBorder="1" applyAlignment="1">
      <alignment horizontal="center" vertical="center" shrinkToFit="1"/>
    </xf>
    <xf numFmtId="166" fontId="3" fillId="0" borderId="4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top" wrapText="1"/>
    </xf>
    <xf numFmtId="43" fontId="10" fillId="0" borderId="4" xfId="18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 horizontal="left" vertical="top" wrapText="1"/>
    </xf>
    <xf numFmtId="14" fontId="10" fillId="0" borderId="0" xfId="0" applyNumberFormat="1" applyFont="1" applyAlignment="1">
      <alignment horizontal="center" vertical="top" shrinkToFit="1"/>
    </xf>
    <xf numFmtId="0" fontId="2" fillId="3" borderId="0" xfId="0" applyFont="1" applyFill="1" applyAlignment="1">
      <alignment horizontal="left" vertical="center" wrapText="1"/>
    </xf>
    <xf numFmtId="167" fontId="3" fillId="3" borderId="0" xfId="0" applyNumberFormat="1" applyFont="1" applyFill="1" applyAlignment="1">
      <alignment horizontal="center" vertical="center" shrinkToFit="1"/>
    </xf>
    <xf numFmtId="3" fontId="3" fillId="3" borderId="0" xfId="0" applyNumberFormat="1" applyFont="1" applyFill="1" applyAlignment="1">
      <alignment horizontal="center" vertical="center" shrinkToFit="1"/>
    </xf>
    <xf numFmtId="166" fontId="3" fillId="3" borderId="0" xfId="0" applyNumberFormat="1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 indent="1"/>
    </xf>
    <xf numFmtId="0" fontId="8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left" vertical="top" wrapText="1"/>
    </xf>
    <xf numFmtId="3" fontId="10" fillId="0" borderId="4" xfId="0" applyNumberFormat="1" applyFont="1" applyBorder="1" applyAlignment="1">
      <alignment horizontal="right" vertical="top" shrinkToFit="1"/>
    </xf>
    <xf numFmtId="0" fontId="2" fillId="0" borderId="0" xfId="0" applyFont="1" applyAlignment="1">
      <alignment horizontal="left" vertical="center" wrapText="1"/>
    </xf>
    <xf numFmtId="167" fontId="3" fillId="0" borderId="0" xfId="0" applyNumberFormat="1" applyFont="1" applyAlignment="1">
      <alignment horizontal="center" vertical="center" shrinkToFit="1"/>
    </xf>
    <xf numFmtId="3" fontId="3" fillId="0" borderId="0" xfId="0" applyNumberFormat="1" applyFont="1" applyAlignment="1">
      <alignment horizontal="center" vertical="center" shrinkToFit="1"/>
    </xf>
    <xf numFmtId="166" fontId="3" fillId="0" borderId="0" xfId="0" applyNumberFormat="1" applyFont="1" applyAlignment="1">
      <alignment horizontal="center" vertical="center" shrinkToFit="1"/>
    </xf>
    <xf numFmtId="0" fontId="11" fillId="0" borderId="20" xfId="0" applyFont="1" applyBorder="1" applyAlignment="1">
      <alignment horizontal="left" vertical="center" wrapText="1"/>
    </xf>
    <xf numFmtId="167" fontId="3" fillId="3" borderId="4" xfId="0" applyNumberFormat="1" applyFont="1" applyFill="1" applyBorder="1" applyAlignment="1">
      <alignment horizontal="center" vertical="center" shrinkToFit="1"/>
    </xf>
    <xf numFmtId="3" fontId="3" fillId="3" borderId="4" xfId="0" applyNumberFormat="1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left" vertical="center" wrapText="1"/>
    </xf>
    <xf numFmtId="167" fontId="3" fillId="0" borderId="10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horizontal="center" vertical="center" shrinkToFit="1"/>
    </xf>
    <xf numFmtId="166" fontId="3" fillId="0" borderId="11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left" vertical="center" wrapText="1"/>
    </xf>
    <xf numFmtId="166" fontId="3" fillId="0" borderId="12" xfId="0" applyNumberFormat="1" applyFont="1" applyBorder="1" applyAlignment="1">
      <alignment horizontal="center" vertical="center" shrinkToFit="1"/>
    </xf>
    <xf numFmtId="14" fontId="2" fillId="0" borderId="12" xfId="0" applyNumberFormat="1" applyFont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left" vertical="center" wrapText="1"/>
    </xf>
    <xf numFmtId="166" fontId="3" fillId="3" borderId="12" xfId="0" applyNumberFormat="1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left" vertical="center" wrapText="1"/>
    </xf>
    <xf numFmtId="167" fontId="3" fillId="0" borderId="27" xfId="0" applyNumberFormat="1" applyFont="1" applyBorder="1" applyAlignment="1">
      <alignment horizontal="center" vertical="center" shrinkToFit="1"/>
    </xf>
    <xf numFmtId="3" fontId="3" fillId="0" borderId="27" xfId="0" applyNumberFormat="1" applyFont="1" applyBorder="1" applyAlignment="1">
      <alignment horizontal="center" vertical="center" shrinkToFit="1"/>
    </xf>
    <xf numFmtId="166" fontId="3" fillId="0" borderId="28" xfId="0" applyNumberFormat="1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left" vertical="center" wrapText="1"/>
    </xf>
    <xf numFmtId="167" fontId="3" fillId="0" borderId="23" xfId="0" applyNumberFormat="1" applyFont="1" applyBorder="1" applyAlignment="1">
      <alignment horizontal="center" vertical="center" shrinkToFit="1"/>
    </xf>
    <xf numFmtId="3" fontId="3" fillId="0" borderId="29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3" borderId="0" xfId="20" applyFont="1" applyFill="1" applyBorder="1" applyAlignment="1">
      <alignment horizontal="center"/>
    </xf>
    <xf numFmtId="0" fontId="6" fillId="3" borderId="0" xfId="20" applyFont="1" applyFill="1" applyBorder="1"/>
    <xf numFmtId="168" fontId="6" fillId="0" borderId="0" xfId="20" applyNumberFormat="1" applyFont="1" applyFill="1" applyBorder="1"/>
    <xf numFmtId="164" fontId="6" fillId="0" borderId="0" xfId="20" applyNumberFormat="1" applyFont="1" applyFill="1" applyBorder="1"/>
    <xf numFmtId="3" fontId="6" fillId="0" borderId="0" xfId="2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20" applyFont="1" applyFill="1" applyBorder="1"/>
    <xf numFmtId="0" fontId="6" fillId="0" borderId="0" xfId="20" applyFont="1" applyFill="1" applyBorder="1" applyAlignment="1">
      <alignment horizontal="center"/>
    </xf>
    <xf numFmtId="0" fontId="17" fillId="3" borderId="0" xfId="0" applyFont="1" applyFill="1" applyAlignment="1">
      <alignment horizontal="left" vertical="top"/>
    </xf>
    <xf numFmtId="0" fontId="18" fillId="0" borderId="0" xfId="0" applyFont="1"/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/>
    <xf numFmtId="0" fontId="21" fillId="3" borderId="19" xfId="20" applyFont="1" applyFill="1" applyBorder="1" applyAlignment="1">
      <alignment horizontal="center"/>
    </xf>
    <xf numFmtId="0" fontId="21" fillId="3" borderId="0" xfId="2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7" fillId="3" borderId="13" xfId="0" applyFont="1" applyFill="1" applyBorder="1" applyAlignment="1">
      <alignment horizontal="left" vertical="top" wrapText="1"/>
    </xf>
    <xf numFmtId="164" fontId="21" fillId="4" borderId="4" xfId="20" applyNumberFormat="1" applyFont="1" applyFill="1" applyBorder="1" applyAlignment="1">
      <alignment horizontal="right"/>
    </xf>
    <xf numFmtId="164" fontId="21" fillId="0" borderId="0" xfId="20" applyNumberFormat="1" applyFont="1" applyFill="1" applyBorder="1" applyAlignment="1">
      <alignment horizontal="right"/>
    </xf>
    <xf numFmtId="14" fontId="18" fillId="0" borderId="10" xfId="0" applyNumberFormat="1" applyFont="1" applyBorder="1" applyAlignment="1">
      <alignment horizontal="center"/>
    </xf>
    <xf numFmtId="14" fontId="18" fillId="3" borderId="10" xfId="0" applyNumberFormat="1" applyFont="1" applyFill="1" applyBorder="1" applyAlignment="1">
      <alignment horizontal="center"/>
    </xf>
    <xf numFmtId="14" fontId="18" fillId="4" borderId="11" xfId="0" applyNumberFormat="1" applyFont="1" applyFill="1" applyBorder="1" applyAlignment="1">
      <alignment horizontal="center"/>
    </xf>
    <xf numFmtId="0" fontId="17" fillId="3" borderId="2" xfId="0" applyFont="1" applyFill="1" applyBorder="1" applyAlignment="1">
      <alignment horizontal="left" vertical="top" wrapText="1"/>
    </xf>
    <xf numFmtId="14" fontId="18" fillId="0" borderId="4" xfId="0" applyNumberFormat="1" applyFont="1" applyBorder="1" applyAlignment="1">
      <alignment horizontal="center"/>
    </xf>
    <xf numFmtId="14" fontId="18" fillId="3" borderId="4" xfId="0" applyNumberFormat="1" applyFont="1" applyFill="1" applyBorder="1" applyAlignment="1">
      <alignment horizontal="center"/>
    </xf>
    <xf numFmtId="14" fontId="18" fillId="4" borderId="12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left" vertical="top" wrapText="1"/>
    </xf>
    <xf numFmtId="14" fontId="18" fillId="4" borderId="4" xfId="0" applyNumberFormat="1" applyFont="1" applyFill="1" applyBorder="1" applyAlignment="1">
      <alignment horizontal="center"/>
    </xf>
    <xf numFmtId="14" fontId="18" fillId="0" borderId="12" xfId="0" applyNumberFormat="1" applyFont="1" applyBorder="1" applyAlignment="1">
      <alignment horizontal="center"/>
    </xf>
    <xf numFmtId="0" fontId="17" fillId="3" borderId="2" xfId="0" applyFont="1" applyFill="1" applyBorder="1" applyAlignment="1">
      <alignment horizontal="left" vertical="top"/>
    </xf>
    <xf numFmtId="14" fontId="18" fillId="0" borderId="30" xfId="0" applyNumberFormat="1" applyFont="1" applyBorder="1" applyAlignment="1">
      <alignment horizontal="center"/>
    </xf>
    <xf numFmtId="14" fontId="18" fillId="3" borderId="12" xfId="0" applyNumberFormat="1" applyFont="1" applyFill="1" applyBorder="1" applyAlignment="1">
      <alignment horizontal="center"/>
    </xf>
    <xf numFmtId="0" fontId="17" fillId="3" borderId="3" xfId="0" applyFont="1" applyFill="1" applyBorder="1" applyAlignment="1">
      <alignment horizontal="left" vertical="top" wrapText="1"/>
    </xf>
    <xf numFmtId="164" fontId="21" fillId="4" borderId="17" xfId="20" applyNumberFormat="1" applyFont="1" applyFill="1" applyBorder="1" applyAlignment="1">
      <alignment horizontal="right"/>
    </xf>
    <xf numFmtId="14" fontId="18" fillId="0" borderId="17" xfId="0" applyNumberFormat="1" applyFont="1" applyBorder="1" applyAlignment="1">
      <alignment horizontal="center"/>
    </xf>
    <xf numFmtId="14" fontId="18" fillId="4" borderId="17" xfId="0" applyNumberFormat="1" applyFont="1" applyFill="1" applyBorder="1" applyAlignment="1">
      <alignment horizontal="center"/>
    </xf>
    <xf numFmtId="14" fontId="18" fillId="0" borderId="22" xfId="0" applyNumberFormat="1" applyFont="1" applyBorder="1" applyAlignment="1">
      <alignment horizontal="center"/>
    </xf>
    <xf numFmtId="0" fontId="22" fillId="3" borderId="0" xfId="0" applyFont="1" applyFill="1" applyAlignment="1">
      <alignment horizontal="left" vertical="top"/>
    </xf>
    <xf numFmtId="3" fontId="21" fillId="5" borderId="14" xfId="20" applyNumberFormat="1" applyFont="1" applyFill="1" applyBorder="1" applyAlignment="1">
      <alignment horizontal="center"/>
    </xf>
    <xf numFmtId="3" fontId="21" fillId="0" borderId="0" xfId="20" applyNumberFormat="1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165" fontId="18" fillId="6" borderId="6" xfId="0" applyNumberFormat="1" applyFont="1" applyFill="1" applyBorder="1" applyAlignment="1">
      <alignment horizontal="center"/>
    </xf>
    <xf numFmtId="165" fontId="18" fillId="6" borderId="7" xfId="0" applyNumberFormat="1" applyFont="1" applyFill="1" applyBorder="1" applyAlignment="1">
      <alignment horizontal="center"/>
    </xf>
    <xf numFmtId="0" fontId="23" fillId="0" borderId="0" xfId="0" applyFont="1"/>
    <xf numFmtId="0" fontId="23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4" fontId="18" fillId="0" borderId="33" xfId="0" applyNumberFormat="1" applyFont="1" applyBorder="1" applyAlignment="1">
      <alignment horizontal="center"/>
    </xf>
    <xf numFmtId="14" fontId="18" fillId="0" borderId="34" xfId="0" applyNumberFormat="1" applyFont="1" applyBorder="1" applyAlignment="1">
      <alignment horizontal="center"/>
    </xf>
    <xf numFmtId="14" fontId="18" fillId="3" borderId="34" xfId="0" applyNumberFormat="1" applyFont="1" applyFill="1" applyBorder="1" applyAlignment="1">
      <alignment horizontal="center"/>
    </xf>
    <xf numFmtId="14" fontId="18" fillId="0" borderId="16" xfId="0" applyNumberFormat="1" applyFont="1" applyBorder="1" applyAlignment="1">
      <alignment horizontal="center"/>
    </xf>
    <xf numFmtId="0" fontId="18" fillId="0" borderId="2" xfId="0" applyFont="1" applyBorder="1"/>
    <xf numFmtId="0" fontId="18" fillId="0" borderId="3" xfId="0" applyFont="1" applyBorder="1"/>
    <xf numFmtId="0" fontId="18" fillId="0" borderId="35" xfId="0" applyFont="1" applyBorder="1"/>
    <xf numFmtId="0" fontId="18" fillId="0" borderId="14" xfId="0" applyFont="1" applyBorder="1"/>
    <xf numFmtId="0" fontId="0" fillId="0" borderId="36" xfId="0" applyBorder="1" applyAlignment="1">
      <alignment horizontal="center"/>
    </xf>
    <xf numFmtId="14" fontId="0" fillId="0" borderId="33" xfId="0" applyNumberFormat="1" applyBorder="1" applyAlignment="1">
      <alignment horizontal="center"/>
    </xf>
    <xf numFmtId="14" fontId="0" fillId="0" borderId="34" xfId="0" applyNumberFormat="1" applyBorder="1" applyAlignment="1">
      <alignment horizontal="center"/>
    </xf>
    <xf numFmtId="14" fontId="0" fillId="3" borderId="34" xfId="0" applyNumberFormat="1" applyFill="1" applyBorder="1" applyAlignment="1">
      <alignment horizontal="center"/>
    </xf>
    <xf numFmtId="0" fontId="0" fillId="0" borderId="13" xfId="0" applyBorder="1"/>
    <xf numFmtId="0" fontId="0" fillId="0" borderId="2" xfId="0" applyBorder="1"/>
    <xf numFmtId="0" fontId="0" fillId="0" borderId="3" xfId="0" applyBorder="1"/>
    <xf numFmtId="0" fontId="0" fillId="0" borderId="35" xfId="0" applyBorder="1"/>
    <xf numFmtId="0" fontId="0" fillId="0" borderId="14" xfId="0" applyBorder="1"/>
    <xf numFmtId="14" fontId="23" fillId="0" borderId="4" xfId="0" applyNumberFormat="1" applyFont="1" applyBorder="1"/>
    <xf numFmtId="14" fontId="23" fillId="0" borderId="37" xfId="0" applyNumberFormat="1" applyFont="1" applyBorder="1" applyAlignment="1">
      <alignment horizontal="center"/>
    </xf>
    <xf numFmtId="14" fontId="23" fillId="0" borderId="16" xfId="0" applyNumberFormat="1" applyFont="1" applyBorder="1" applyAlignment="1">
      <alignment horizontal="center"/>
    </xf>
    <xf numFmtId="14" fontId="23" fillId="4" borderId="22" xfId="0" applyNumberFormat="1" applyFont="1" applyFill="1" applyBorder="1"/>
    <xf numFmtId="14" fontId="23" fillId="0" borderId="38" xfId="0" applyNumberFormat="1" applyFont="1" applyBorder="1"/>
    <xf numFmtId="14" fontId="23" fillId="0" borderId="34" xfId="0" applyNumberFormat="1" applyFont="1" applyBorder="1"/>
    <xf numFmtId="14" fontId="23" fillId="4" borderId="38" xfId="0" applyNumberFormat="1" applyFont="1" applyFill="1" applyBorder="1"/>
    <xf numFmtId="14" fontId="23" fillId="4" borderId="12" xfId="0" applyNumberFormat="1" applyFont="1" applyFill="1" applyBorder="1"/>
    <xf numFmtId="14" fontId="23" fillId="3" borderId="4" xfId="0" applyNumberFormat="1" applyFont="1" applyFill="1" applyBorder="1"/>
    <xf numFmtId="14" fontId="23" fillId="4" borderId="4" xfId="0" applyNumberFormat="1" applyFont="1" applyFill="1" applyBorder="1"/>
    <xf numFmtId="14" fontId="23" fillId="0" borderId="12" xfId="0" applyNumberFormat="1" applyFont="1" applyBorder="1"/>
    <xf numFmtId="14" fontId="24" fillId="3" borderId="4" xfId="0" applyNumberFormat="1" applyFont="1" applyFill="1" applyBorder="1"/>
    <xf numFmtId="14" fontId="23" fillId="0" borderId="39" xfId="0" applyNumberFormat="1" applyFont="1" applyBorder="1"/>
    <xf numFmtId="14" fontId="23" fillId="0" borderId="27" xfId="0" applyNumberFormat="1" applyFont="1" applyBorder="1"/>
    <xf numFmtId="14" fontId="23" fillId="4" borderId="27" xfId="0" applyNumberFormat="1" applyFont="1" applyFill="1" applyBorder="1"/>
    <xf numFmtId="14" fontId="23" fillId="0" borderId="28" xfId="0" applyNumberFormat="1" applyFont="1" applyBorder="1"/>
    <xf numFmtId="14" fontId="23" fillId="0" borderId="0" xfId="0" applyNumberFormat="1" applyFont="1"/>
    <xf numFmtId="14" fontId="23" fillId="3" borderId="0" xfId="0" applyNumberFormat="1" applyFont="1" applyFill="1"/>
    <xf numFmtId="1" fontId="23" fillId="0" borderId="0" xfId="0" applyNumberFormat="1" applyFont="1"/>
    <xf numFmtId="0" fontId="23" fillId="0" borderId="40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14" fontId="23" fillId="0" borderId="10" xfId="0" applyNumberFormat="1" applyFont="1" applyBorder="1"/>
    <xf numFmtId="14" fontId="23" fillId="3" borderId="10" xfId="0" applyNumberFormat="1" applyFont="1" applyFill="1" applyBorder="1"/>
    <xf numFmtId="14" fontId="23" fillId="4" borderId="11" xfId="0" applyNumberFormat="1" applyFont="1" applyFill="1" applyBorder="1"/>
    <xf numFmtId="14" fontId="23" fillId="3" borderId="27" xfId="0" applyNumberFormat="1" applyFont="1" applyFill="1" applyBorder="1"/>
    <xf numFmtId="0" fontId="0" fillId="0" borderId="41" xfId="0" applyBorder="1" applyAlignment="1">
      <alignment horizontal="center"/>
    </xf>
    <xf numFmtId="14" fontId="23" fillId="0" borderId="42" xfId="0" applyNumberFormat="1" applyFont="1" applyBorder="1"/>
    <xf numFmtId="14" fontId="23" fillId="0" borderId="33" xfId="0" applyNumberFormat="1" applyFont="1" applyBorder="1"/>
    <xf numFmtId="0" fontId="7" fillId="0" borderId="0" xfId="0" applyFont="1" applyAlignment="1">
      <alignment horizontal="center" vertical="top"/>
    </xf>
    <xf numFmtId="0" fontId="7" fillId="0" borderId="43" xfId="0" applyFont="1" applyBorder="1" applyAlignment="1">
      <alignment horizontal="center" vertical="top"/>
    </xf>
    <xf numFmtId="0" fontId="23" fillId="0" borderId="44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8" fillId="0" borderId="15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5" xfId="0" applyBorder="1" applyAlignment="1">
      <alignment horizontal="center"/>
    </xf>
    <xf numFmtId="0" fontId="8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9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0" fillId="0" borderId="48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70CE5-1DBD-44CA-AB16-2F3014882E6F}">
  <sheetPr>
    <pageSetUpPr fitToPage="1"/>
  </sheetPr>
  <dimension ref="A1:U60"/>
  <sheetViews>
    <sheetView tabSelected="1" workbookViewId="0" topLeftCell="A1">
      <selection activeCell="F2" sqref="F2"/>
    </sheetView>
  </sheetViews>
  <sheetFormatPr defaultColWidth="9.140625" defaultRowHeight="15"/>
  <cols>
    <col min="1" max="1" width="43.57421875" style="0" customWidth="1"/>
    <col min="2" max="2" width="12.8515625" style="0" customWidth="1"/>
    <col min="3" max="3" width="14.8515625" style="0" customWidth="1"/>
    <col min="4" max="4" width="15.421875" style="0" customWidth="1"/>
    <col min="5" max="7" width="10.7109375" style="0" bestFit="1" customWidth="1"/>
    <col min="8" max="8" width="9.00390625" style="0" bestFit="1" customWidth="1"/>
    <col min="9" max="9" width="10.28125" style="0" customWidth="1"/>
    <col min="10" max="18" width="9.00390625" style="0" bestFit="1" customWidth="1"/>
    <col min="19" max="19" width="10.7109375" style="0" bestFit="1" customWidth="1"/>
  </cols>
  <sheetData>
    <row r="1" spans="1:11" ht="20.25" customHeight="1">
      <c r="A1" s="220" t="s">
        <v>110</v>
      </c>
      <c r="B1" s="220"/>
      <c r="C1" s="220"/>
      <c r="D1" s="220"/>
      <c r="E1" s="220"/>
      <c r="F1" s="220"/>
      <c r="G1" s="220"/>
      <c r="H1" s="220"/>
      <c r="J1" s="64"/>
      <c r="K1" s="64"/>
    </row>
    <row r="2" spans="1:9" ht="20.25" customHeight="1">
      <c r="A2" s="60"/>
      <c r="B2" s="221" t="s">
        <v>113</v>
      </c>
      <c r="C2" s="221"/>
      <c r="D2" s="221"/>
      <c r="E2" s="60"/>
      <c r="F2" s="60"/>
      <c r="G2" s="60"/>
      <c r="H2" s="60"/>
      <c r="I2" s="1"/>
    </row>
    <row r="3" spans="1:5" ht="18">
      <c r="A3" s="50" t="s">
        <v>58</v>
      </c>
      <c r="B3" s="11"/>
      <c r="C3" s="11"/>
      <c r="D3" s="11"/>
      <c r="E3" s="1" t="s">
        <v>117</v>
      </c>
    </row>
    <row r="4" spans="1:4" ht="15.5">
      <c r="A4" s="225" t="s">
        <v>62</v>
      </c>
      <c r="B4" s="226"/>
      <c r="C4" s="11"/>
      <c r="D4" s="11"/>
    </row>
    <row r="5" spans="1:4" ht="15.5">
      <c r="A5" s="12" t="s">
        <v>63</v>
      </c>
      <c r="B5" s="11"/>
      <c r="C5" s="13">
        <v>2000000</v>
      </c>
      <c r="D5" s="51" t="s">
        <v>116</v>
      </c>
    </row>
    <row r="6" spans="1:6" ht="63.75" customHeight="1">
      <c r="A6" s="71" t="s">
        <v>65</v>
      </c>
      <c r="B6" s="72" t="s">
        <v>66</v>
      </c>
      <c r="C6" s="73" t="s">
        <v>67</v>
      </c>
      <c r="D6" s="74" t="s">
        <v>68</v>
      </c>
      <c r="F6" s="3" t="s">
        <v>115</v>
      </c>
    </row>
    <row r="7" spans="1:4" ht="15.5">
      <c r="A7" s="75" t="s">
        <v>69</v>
      </c>
      <c r="B7" s="76"/>
      <c r="C7" s="76"/>
      <c r="D7" s="76"/>
    </row>
    <row r="8" spans="1:4" ht="15.5">
      <c r="A8" s="77" t="s">
        <v>70</v>
      </c>
      <c r="B8" s="78">
        <v>204</v>
      </c>
      <c r="C8" s="79">
        <v>400000</v>
      </c>
      <c r="D8" s="80">
        <v>37865</v>
      </c>
    </row>
    <row r="9" spans="1:4" ht="15.5">
      <c r="A9" s="77" t="s">
        <v>72</v>
      </c>
      <c r="B9" s="78">
        <v>80</v>
      </c>
      <c r="C9" s="79">
        <v>316600</v>
      </c>
      <c r="D9" s="80">
        <v>38352</v>
      </c>
    </row>
    <row r="10" spans="1:4" ht="15.5">
      <c r="A10" s="77" t="s">
        <v>73</v>
      </c>
      <c r="B10" s="78">
        <v>120</v>
      </c>
      <c r="C10" s="79">
        <v>400000</v>
      </c>
      <c r="D10" s="80">
        <v>38708</v>
      </c>
    </row>
    <row r="11" spans="1:4" ht="15.5">
      <c r="A11" s="77" t="s">
        <v>74</v>
      </c>
      <c r="B11" s="78">
        <v>90</v>
      </c>
      <c r="C11" s="79">
        <v>275861</v>
      </c>
      <c r="D11" s="80">
        <v>39080</v>
      </c>
    </row>
    <row r="12" spans="1:4" ht="15.5">
      <c r="A12" s="77" t="s">
        <v>75</v>
      </c>
      <c r="B12" s="78">
        <v>100</v>
      </c>
      <c r="C12" s="79">
        <v>309976</v>
      </c>
      <c r="D12" s="80">
        <v>40010</v>
      </c>
    </row>
    <row r="13" spans="1:4" ht="15.5">
      <c r="A13" s="77" t="s">
        <v>0</v>
      </c>
      <c r="B13" s="78">
        <v>102.4</v>
      </c>
      <c r="C13" s="79">
        <v>297009</v>
      </c>
      <c r="D13" s="80">
        <v>40527</v>
      </c>
    </row>
    <row r="14" spans="1:4" ht="15.5">
      <c r="A14" s="77" t="s">
        <v>1</v>
      </c>
      <c r="B14" s="78">
        <v>50.4</v>
      </c>
      <c r="C14" s="79">
        <v>124016</v>
      </c>
      <c r="D14" s="80">
        <v>40862</v>
      </c>
    </row>
    <row r="15" spans="1:4" ht="15.5">
      <c r="A15" s="77"/>
      <c r="B15" s="78"/>
      <c r="C15" s="79"/>
      <c r="D15" s="81"/>
    </row>
    <row r="16" spans="1:4" ht="15.5">
      <c r="A16" s="75" t="s">
        <v>59</v>
      </c>
      <c r="B16" s="82"/>
      <c r="C16" s="82"/>
      <c r="D16" s="82"/>
    </row>
    <row r="17" spans="1:4" ht="15.5">
      <c r="A17" s="77" t="s">
        <v>2</v>
      </c>
      <c r="B17" s="78">
        <v>27.3</v>
      </c>
      <c r="C17" s="79">
        <v>93798</v>
      </c>
      <c r="D17" s="80">
        <v>41092</v>
      </c>
    </row>
    <row r="18" spans="1:4" ht="15.5">
      <c r="A18" s="77" t="s">
        <v>3</v>
      </c>
      <c r="B18" s="78">
        <v>9.9</v>
      </c>
      <c r="C18" s="79">
        <v>37820</v>
      </c>
      <c r="D18" s="80">
        <v>41684</v>
      </c>
    </row>
    <row r="19" spans="1:4" ht="15.5">
      <c r="A19" s="77" t="s">
        <v>4</v>
      </c>
      <c r="B19" s="78">
        <v>9.9</v>
      </c>
      <c r="C19" s="79">
        <v>37435</v>
      </c>
      <c r="D19" s="80">
        <v>41684</v>
      </c>
    </row>
    <row r="20" spans="1:4" ht="15.5">
      <c r="A20" s="77" t="s">
        <v>5</v>
      </c>
      <c r="B20" s="78">
        <v>15</v>
      </c>
      <c r="C20" s="79">
        <v>52560</v>
      </c>
      <c r="D20" s="80">
        <v>41992</v>
      </c>
    </row>
    <row r="21" spans="1:4" ht="15.5">
      <c r="A21" s="77" t="s">
        <v>6</v>
      </c>
      <c r="B21" s="78">
        <v>250</v>
      </c>
      <c r="C21" s="79">
        <v>400000</v>
      </c>
      <c r="D21" s="80">
        <v>42332</v>
      </c>
    </row>
    <row r="22" spans="1:4" ht="15.5">
      <c r="A22" s="77" t="s">
        <v>7</v>
      </c>
      <c r="B22" s="78">
        <v>49.7</v>
      </c>
      <c r="C22" s="79">
        <v>215400</v>
      </c>
      <c r="D22" s="80">
        <v>42400</v>
      </c>
    </row>
    <row r="23" spans="1:4" ht="15.5">
      <c r="A23" s="77" t="s">
        <v>8</v>
      </c>
      <c r="B23" s="78">
        <v>278</v>
      </c>
      <c r="C23" s="79">
        <v>400000</v>
      </c>
      <c r="D23" s="80">
        <v>42896</v>
      </c>
    </row>
    <row r="24" spans="1:4" ht="15.5">
      <c r="A24" s="77" t="s">
        <v>9</v>
      </c>
      <c r="B24" s="78">
        <v>98.9</v>
      </c>
      <c r="C24" s="79">
        <v>400000</v>
      </c>
      <c r="D24" s="80">
        <v>42825</v>
      </c>
    </row>
    <row r="25" spans="1:4" ht="15.5">
      <c r="A25" s="77" t="s">
        <v>10</v>
      </c>
      <c r="B25" s="78">
        <v>142.6</v>
      </c>
      <c r="C25" s="79">
        <f>400000-37013</f>
        <v>362987</v>
      </c>
      <c r="D25" s="80">
        <v>42825</v>
      </c>
    </row>
    <row r="26" spans="1:4" ht="15.5">
      <c r="A26" s="77" t="s">
        <v>76</v>
      </c>
      <c r="B26" s="78">
        <v>29.9</v>
      </c>
      <c r="C26" s="79">
        <v>147853</v>
      </c>
      <c r="D26" s="83">
        <v>42936</v>
      </c>
    </row>
    <row r="27" spans="1:4" ht="15.5">
      <c r="A27" s="84"/>
      <c r="B27" s="85"/>
      <c r="C27" s="85"/>
      <c r="D27" s="82"/>
    </row>
    <row r="28" spans="1:4" ht="15.5">
      <c r="A28" s="75" t="s">
        <v>60</v>
      </c>
      <c r="B28" s="82"/>
      <c r="C28" s="82"/>
      <c r="D28" s="82"/>
    </row>
    <row r="29" spans="1:4" ht="15.5">
      <c r="A29" s="77" t="s">
        <v>77</v>
      </c>
      <c r="B29" s="78">
        <v>50</v>
      </c>
      <c r="C29" s="79">
        <v>225607</v>
      </c>
      <c r="D29" s="86" t="s">
        <v>71</v>
      </c>
    </row>
    <row r="31" spans="1:20" ht="15" thickBot="1">
      <c r="A31" t="s">
        <v>43</v>
      </c>
      <c r="J31" s="227" t="s">
        <v>152</v>
      </c>
      <c r="K31" s="227"/>
      <c r="L31" s="227"/>
      <c r="M31" s="227"/>
      <c r="N31" s="227"/>
      <c r="O31" s="227"/>
      <c r="P31" s="227"/>
      <c r="Q31" s="227"/>
      <c r="R31" s="227"/>
      <c r="S31" s="227"/>
      <c r="T31" s="227"/>
    </row>
    <row r="32" spans="2:20" ht="15" thickBot="1">
      <c r="B32" s="87" t="s">
        <v>106</v>
      </c>
      <c r="C32" s="69"/>
      <c r="D32" s="69"/>
      <c r="E32" s="69"/>
      <c r="F32" s="69"/>
      <c r="G32" s="69"/>
      <c r="H32" s="69"/>
      <c r="J32" s="228" t="s">
        <v>45</v>
      </c>
      <c r="K32" s="229"/>
      <c r="L32" s="229"/>
      <c r="M32" s="229"/>
      <c r="N32" s="229"/>
      <c r="O32" s="229"/>
      <c r="P32" s="229"/>
      <c r="Q32" s="229"/>
      <c r="R32" s="229"/>
      <c r="S32" s="229"/>
      <c r="T32" s="230"/>
    </row>
    <row r="33" spans="1:21" ht="15" thickBot="1">
      <c r="A33" s="9" t="s">
        <v>41</v>
      </c>
      <c r="B33" s="87" t="s">
        <v>111</v>
      </c>
      <c r="C33" s="69"/>
      <c r="D33" s="69"/>
      <c r="E33" s="69"/>
      <c r="F33" s="69"/>
      <c r="G33" s="69"/>
      <c r="H33" s="69"/>
      <c r="I33" s="190" t="s">
        <v>154</v>
      </c>
      <c r="J33" s="217" t="s">
        <v>42</v>
      </c>
      <c r="K33" s="22" t="s">
        <v>47</v>
      </c>
      <c r="L33" s="23" t="s">
        <v>48</v>
      </c>
      <c r="M33" s="23" t="s">
        <v>49</v>
      </c>
      <c r="N33" s="23" t="s">
        <v>50</v>
      </c>
      <c r="O33" s="23" t="s">
        <v>51</v>
      </c>
      <c r="P33" s="23" t="s">
        <v>52</v>
      </c>
      <c r="Q33" s="23" t="s">
        <v>53</v>
      </c>
      <c r="R33" s="23" t="s">
        <v>54</v>
      </c>
      <c r="S33" s="23" t="s">
        <v>55</v>
      </c>
      <c r="T33" s="24" t="s">
        <v>56</v>
      </c>
      <c r="U33" s="41"/>
    </row>
    <row r="34" spans="1:21" ht="16" thickBot="1">
      <c r="A34" s="6" t="s">
        <v>1</v>
      </c>
      <c r="B34" s="61">
        <v>108046.81643835617</v>
      </c>
      <c r="C34" s="70"/>
      <c r="D34" s="70"/>
      <c r="E34" s="70"/>
      <c r="F34" s="70"/>
      <c r="G34" s="70"/>
      <c r="H34" s="70"/>
      <c r="I34" s="186" t="s">
        <v>146</v>
      </c>
      <c r="J34" s="196">
        <v>40862</v>
      </c>
      <c r="K34" s="191">
        <v>41228</v>
      </c>
      <c r="L34" s="192">
        <v>41593</v>
      </c>
      <c r="M34" s="193">
        <v>41958</v>
      </c>
      <c r="N34" s="191">
        <v>42323</v>
      </c>
      <c r="O34" s="191">
        <v>42689</v>
      </c>
      <c r="P34" s="191">
        <v>43054</v>
      </c>
      <c r="Q34" s="191">
        <v>43419</v>
      </c>
      <c r="R34" s="191">
        <v>43784</v>
      </c>
      <c r="S34" s="191">
        <v>44150</v>
      </c>
      <c r="T34" s="194">
        <v>44515</v>
      </c>
      <c r="U34" s="41"/>
    </row>
    <row r="35" spans="1:21" ht="16" thickBot="1">
      <c r="A35" s="6" t="s">
        <v>2</v>
      </c>
      <c r="B35" s="61">
        <v>93798</v>
      </c>
      <c r="C35" s="70"/>
      <c r="D35" s="70"/>
      <c r="E35" s="70"/>
      <c r="F35" s="70"/>
      <c r="G35" s="70"/>
      <c r="H35" s="70"/>
      <c r="I35" s="187" t="s">
        <v>155</v>
      </c>
      <c r="J35" s="196">
        <v>41092</v>
      </c>
      <c r="K35" s="195">
        <v>41457</v>
      </c>
      <c r="L35" s="191">
        <v>41822</v>
      </c>
      <c r="M35" s="191">
        <v>42187</v>
      </c>
      <c r="N35" s="196">
        <v>42553</v>
      </c>
      <c r="O35" s="191">
        <v>42918</v>
      </c>
      <c r="P35" s="191">
        <v>43283</v>
      </c>
      <c r="Q35" s="191">
        <v>43648</v>
      </c>
      <c r="R35" s="191">
        <v>44014</v>
      </c>
      <c r="S35" s="197">
        <v>44379</v>
      </c>
      <c r="T35" s="198">
        <v>44744</v>
      </c>
      <c r="U35" s="25"/>
    </row>
    <row r="36" spans="1:21" ht="16" thickBot="1">
      <c r="A36" s="6" t="s">
        <v>3</v>
      </c>
      <c r="B36" s="61">
        <v>37820</v>
      </c>
      <c r="C36" s="70"/>
      <c r="D36" s="70"/>
      <c r="E36" s="70"/>
      <c r="F36" s="70"/>
      <c r="G36" s="70"/>
      <c r="H36" s="70"/>
      <c r="I36" s="187" t="s">
        <v>156</v>
      </c>
      <c r="J36" s="196">
        <v>41684</v>
      </c>
      <c r="K36" s="195">
        <v>42049</v>
      </c>
      <c r="L36" s="199">
        <v>42414</v>
      </c>
      <c r="M36" s="199">
        <v>297009</v>
      </c>
      <c r="N36" s="196">
        <v>43145</v>
      </c>
      <c r="O36" s="191">
        <v>43510</v>
      </c>
      <c r="P36" s="191">
        <v>43875</v>
      </c>
      <c r="Q36" s="200">
        <v>44241</v>
      </c>
      <c r="R36" s="200">
        <v>44606</v>
      </c>
      <c r="S36" s="195">
        <v>44971</v>
      </c>
      <c r="T36" s="201">
        <v>44117</v>
      </c>
      <c r="U36" s="40"/>
    </row>
    <row r="37" spans="1:21" ht="16" thickBot="1">
      <c r="A37" s="6" t="s">
        <v>4</v>
      </c>
      <c r="B37" s="61">
        <v>37435</v>
      </c>
      <c r="C37" s="70"/>
      <c r="D37" s="70"/>
      <c r="E37" s="70"/>
      <c r="F37" s="70"/>
      <c r="G37" s="70"/>
      <c r="H37" s="70"/>
      <c r="I37" s="187" t="s">
        <v>157</v>
      </c>
      <c r="J37" s="196">
        <v>41684</v>
      </c>
      <c r="K37" s="195">
        <v>42049</v>
      </c>
      <c r="L37" s="199">
        <v>42414</v>
      </c>
      <c r="M37" s="202">
        <v>124016</v>
      </c>
      <c r="N37" s="196">
        <v>43145</v>
      </c>
      <c r="O37" s="191">
        <v>43510</v>
      </c>
      <c r="P37" s="191">
        <v>43875</v>
      </c>
      <c r="Q37" s="200">
        <v>44241</v>
      </c>
      <c r="R37" s="200">
        <v>44606</v>
      </c>
      <c r="S37" s="195">
        <v>44971</v>
      </c>
      <c r="T37" s="201">
        <v>44117</v>
      </c>
      <c r="U37" s="40"/>
    </row>
    <row r="38" spans="1:21" ht="16" thickBot="1">
      <c r="A38" s="6" t="s">
        <v>5</v>
      </c>
      <c r="B38" s="61">
        <v>52560</v>
      </c>
      <c r="C38" s="70"/>
      <c r="D38" s="70"/>
      <c r="E38" s="70"/>
      <c r="F38" s="70"/>
      <c r="G38" s="70"/>
      <c r="H38" s="70"/>
      <c r="I38" s="187" t="s">
        <v>158</v>
      </c>
      <c r="J38" s="196">
        <v>41992</v>
      </c>
      <c r="K38" s="195">
        <v>42357</v>
      </c>
      <c r="L38" s="191">
        <v>42723</v>
      </c>
      <c r="M38" s="191">
        <v>93798</v>
      </c>
      <c r="N38" s="196">
        <v>43453</v>
      </c>
      <c r="O38" s="191">
        <v>43818</v>
      </c>
      <c r="P38" s="191">
        <v>44184</v>
      </c>
      <c r="Q38" s="200">
        <v>44549</v>
      </c>
      <c r="R38" s="200">
        <v>44914</v>
      </c>
      <c r="S38" s="195">
        <v>45279</v>
      </c>
      <c r="T38" s="201">
        <v>45645</v>
      </c>
      <c r="U38" s="40"/>
    </row>
    <row r="39" spans="1:21" ht="16" thickBot="1">
      <c r="A39" s="6" t="s">
        <v>6</v>
      </c>
      <c r="B39" s="61">
        <v>400000</v>
      </c>
      <c r="C39" s="70"/>
      <c r="D39" s="70"/>
      <c r="E39" s="70"/>
      <c r="F39" s="70"/>
      <c r="G39" s="70"/>
      <c r="H39" s="70"/>
      <c r="I39" s="187" t="s">
        <v>159</v>
      </c>
      <c r="J39" s="196">
        <v>42332</v>
      </c>
      <c r="K39" s="191">
        <v>42698</v>
      </c>
      <c r="L39" s="191">
        <v>43063</v>
      </c>
      <c r="M39" s="191">
        <v>43428</v>
      </c>
      <c r="N39" s="191">
        <v>43793</v>
      </c>
      <c r="O39" s="191">
        <v>44159</v>
      </c>
      <c r="P39" s="200">
        <v>44524</v>
      </c>
      <c r="Q39" s="200">
        <v>44889</v>
      </c>
      <c r="R39" s="191">
        <v>45254</v>
      </c>
      <c r="S39" s="191">
        <v>45620</v>
      </c>
      <c r="T39" s="203">
        <v>45985</v>
      </c>
      <c r="U39" s="41"/>
    </row>
    <row r="40" spans="1:20" ht="16" thickBot="1">
      <c r="A40" s="6" t="s">
        <v>7</v>
      </c>
      <c r="B40" s="61">
        <v>215400</v>
      </c>
      <c r="C40" s="70"/>
      <c r="D40" s="70"/>
      <c r="E40" s="70"/>
      <c r="F40" s="70"/>
      <c r="G40" s="70"/>
      <c r="H40" s="70"/>
      <c r="I40" s="187" t="s">
        <v>160</v>
      </c>
      <c r="J40" s="196">
        <v>42400</v>
      </c>
      <c r="K40" s="191">
        <v>42766</v>
      </c>
      <c r="L40" s="191">
        <v>43131</v>
      </c>
      <c r="M40" s="191">
        <v>43496</v>
      </c>
      <c r="N40" s="191">
        <v>43861</v>
      </c>
      <c r="O40" s="200">
        <v>44227</v>
      </c>
      <c r="P40" s="200">
        <v>44592</v>
      </c>
      <c r="Q40" s="191">
        <v>44957</v>
      </c>
      <c r="R40" s="191">
        <v>45322</v>
      </c>
      <c r="S40" s="191">
        <v>45688</v>
      </c>
      <c r="T40" s="201">
        <v>46053</v>
      </c>
    </row>
    <row r="41" spans="1:20" ht="16" thickBot="1">
      <c r="A41" s="6" t="s">
        <v>8</v>
      </c>
      <c r="B41" s="61">
        <v>400000</v>
      </c>
      <c r="C41" s="70"/>
      <c r="D41" s="70"/>
      <c r="E41" s="70"/>
      <c r="F41" s="70"/>
      <c r="G41" s="70"/>
      <c r="H41" s="70"/>
      <c r="I41" s="187" t="s">
        <v>161</v>
      </c>
      <c r="J41" s="196">
        <v>42896</v>
      </c>
      <c r="K41" s="191">
        <v>43261</v>
      </c>
      <c r="L41" s="191">
        <v>43626</v>
      </c>
      <c r="M41" s="191">
        <v>43992</v>
      </c>
      <c r="N41" s="200">
        <v>44357</v>
      </c>
      <c r="O41" s="200">
        <v>44722</v>
      </c>
      <c r="P41" s="191">
        <v>45087</v>
      </c>
      <c r="Q41" s="191">
        <v>45453</v>
      </c>
      <c r="R41" s="191">
        <v>45818</v>
      </c>
      <c r="S41" s="191">
        <v>46183</v>
      </c>
      <c r="T41" s="201">
        <v>46548</v>
      </c>
    </row>
    <row r="42" spans="1:20" ht="16" thickBot="1">
      <c r="A42" s="6" t="s">
        <v>9</v>
      </c>
      <c r="B42" s="61">
        <v>400000</v>
      </c>
      <c r="C42" s="70"/>
      <c r="D42" s="70"/>
      <c r="E42" s="70"/>
      <c r="F42" s="70"/>
      <c r="G42" s="70"/>
      <c r="H42" s="70"/>
      <c r="I42" s="187" t="s">
        <v>162</v>
      </c>
      <c r="J42" s="196">
        <v>42825</v>
      </c>
      <c r="K42" s="191">
        <v>43190</v>
      </c>
      <c r="L42" s="191">
        <v>43555</v>
      </c>
      <c r="M42" s="191">
        <v>43921</v>
      </c>
      <c r="N42" s="200">
        <v>44286</v>
      </c>
      <c r="O42" s="200">
        <v>44651</v>
      </c>
      <c r="P42" s="191">
        <v>45016</v>
      </c>
      <c r="Q42" s="191">
        <v>45382</v>
      </c>
      <c r="R42" s="191">
        <v>45747</v>
      </c>
      <c r="S42" s="191">
        <v>46112</v>
      </c>
      <c r="T42" s="201">
        <v>46477</v>
      </c>
    </row>
    <row r="43" spans="1:20" ht="16" thickBot="1">
      <c r="A43" s="7" t="s">
        <v>10</v>
      </c>
      <c r="B43" s="62">
        <v>254940.18356164382</v>
      </c>
      <c r="C43" s="70"/>
      <c r="D43" s="70"/>
      <c r="E43" s="70"/>
      <c r="F43" s="70"/>
      <c r="G43" s="70"/>
      <c r="H43" s="70"/>
      <c r="I43" s="188" t="s">
        <v>163</v>
      </c>
      <c r="J43" s="218">
        <v>42825</v>
      </c>
      <c r="K43" s="204">
        <v>43190</v>
      </c>
      <c r="L43" s="204">
        <v>43555</v>
      </c>
      <c r="M43" s="204">
        <v>43921</v>
      </c>
      <c r="N43" s="205">
        <v>44286</v>
      </c>
      <c r="O43" s="205">
        <v>44651</v>
      </c>
      <c r="P43" s="204">
        <v>45016</v>
      </c>
      <c r="Q43" s="204">
        <v>45382</v>
      </c>
      <c r="R43" s="204">
        <v>45747</v>
      </c>
      <c r="S43" s="204">
        <v>46112</v>
      </c>
      <c r="T43" s="206">
        <v>46477</v>
      </c>
    </row>
    <row r="44" spans="1:20" ht="16" thickBot="1">
      <c r="A44" s="45" t="s">
        <v>107</v>
      </c>
      <c r="B44" s="63">
        <f>SUM(B34:B43)</f>
        <v>2000000</v>
      </c>
      <c r="C44" s="70"/>
      <c r="D44" s="70"/>
      <c r="E44" s="70"/>
      <c r="F44" s="70"/>
      <c r="G44" s="70"/>
      <c r="H44" s="70"/>
      <c r="J44" s="207"/>
      <c r="K44" s="207"/>
      <c r="L44" s="207"/>
      <c r="M44" s="207"/>
      <c r="N44" s="208"/>
      <c r="O44" s="208"/>
      <c r="P44" s="207"/>
      <c r="Q44" s="207"/>
      <c r="R44" s="207"/>
      <c r="S44" s="207"/>
      <c r="T44" s="207"/>
    </row>
    <row r="45" spans="1:20" ht="15.5">
      <c r="A45" s="45"/>
      <c r="D45" s="1"/>
      <c r="E45" s="1"/>
      <c r="F45" s="1"/>
      <c r="G45" s="1"/>
      <c r="H45" s="1"/>
      <c r="I45" s="1"/>
      <c r="J45" s="208"/>
      <c r="K45" s="208"/>
      <c r="L45" s="207"/>
      <c r="M45" s="207"/>
      <c r="N45" s="207"/>
      <c r="O45" s="207"/>
      <c r="P45" s="207"/>
      <c r="Q45" s="171"/>
      <c r="R45" s="171"/>
      <c r="S45" s="171"/>
      <c r="T45" s="171"/>
    </row>
    <row r="46" spans="1:20" ht="15.5">
      <c r="A46" s="8"/>
      <c r="D46" s="1"/>
      <c r="E46" s="1"/>
      <c r="F46" s="1"/>
      <c r="G46" s="1"/>
      <c r="H46" s="1"/>
      <c r="I46" s="1"/>
      <c r="J46" s="208"/>
      <c r="K46" s="208"/>
      <c r="L46" s="207"/>
      <c r="M46" s="207"/>
      <c r="N46" s="207"/>
      <c r="O46" s="207"/>
      <c r="P46" s="207"/>
      <c r="Q46" s="171"/>
      <c r="R46" s="209"/>
      <c r="S46" s="171"/>
      <c r="T46" s="171"/>
    </row>
    <row r="47" spans="1:20" ht="15" thickBot="1">
      <c r="A47" t="s">
        <v>104</v>
      </c>
      <c r="J47" s="227" t="s">
        <v>153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</row>
    <row r="48" spans="2:20" ht="15" thickBot="1">
      <c r="B48" s="87" t="s">
        <v>106</v>
      </c>
      <c r="C48" s="69"/>
      <c r="D48" s="69"/>
      <c r="E48" s="69"/>
      <c r="F48" s="69"/>
      <c r="G48" s="69"/>
      <c r="H48" s="69"/>
      <c r="J48" s="222" t="s">
        <v>45</v>
      </c>
      <c r="K48" s="223"/>
      <c r="L48" s="223"/>
      <c r="M48" s="223"/>
      <c r="N48" s="223"/>
      <c r="O48" s="223"/>
      <c r="P48" s="223"/>
      <c r="Q48" s="223"/>
      <c r="R48" s="223"/>
      <c r="S48" s="223"/>
      <c r="T48" s="224"/>
    </row>
    <row r="49" spans="1:20" ht="15" thickBot="1">
      <c r="A49" s="9" t="s">
        <v>41</v>
      </c>
      <c r="B49" s="87" t="s">
        <v>111</v>
      </c>
      <c r="C49" s="69"/>
      <c r="D49" s="69"/>
      <c r="E49" s="69"/>
      <c r="F49" s="69"/>
      <c r="G49" s="69"/>
      <c r="H49" s="69"/>
      <c r="I49" s="190" t="s">
        <v>154</v>
      </c>
      <c r="J49" s="172" t="s">
        <v>42</v>
      </c>
      <c r="K49" s="210" t="s">
        <v>47</v>
      </c>
      <c r="L49" s="211" t="s">
        <v>48</v>
      </c>
      <c r="M49" s="211" t="s">
        <v>49</v>
      </c>
      <c r="N49" s="211" t="s">
        <v>50</v>
      </c>
      <c r="O49" s="211" t="s">
        <v>51</v>
      </c>
      <c r="P49" s="211" t="s">
        <v>52</v>
      </c>
      <c r="Q49" s="211" t="s">
        <v>53</v>
      </c>
      <c r="R49" s="211" t="s">
        <v>54</v>
      </c>
      <c r="S49" s="211" t="s">
        <v>55</v>
      </c>
      <c r="T49" s="212" t="s">
        <v>56</v>
      </c>
    </row>
    <row r="50" spans="1:20" ht="16" thickBot="1">
      <c r="A50" s="6" t="s">
        <v>2</v>
      </c>
      <c r="B50" s="61">
        <v>45239.21643835617</v>
      </c>
      <c r="C50" s="70"/>
      <c r="D50" s="70"/>
      <c r="E50" s="70"/>
      <c r="F50" s="70"/>
      <c r="G50" s="70"/>
      <c r="H50" s="70"/>
      <c r="I50" s="186" t="s">
        <v>155</v>
      </c>
      <c r="J50" s="219">
        <v>41092</v>
      </c>
      <c r="K50" s="213">
        <v>41457</v>
      </c>
      <c r="L50" s="213">
        <v>41822</v>
      </c>
      <c r="M50" s="213">
        <v>42187</v>
      </c>
      <c r="N50" s="213">
        <v>42553</v>
      </c>
      <c r="O50" s="213">
        <v>42918</v>
      </c>
      <c r="P50" s="213">
        <v>43283</v>
      </c>
      <c r="Q50" s="213">
        <v>43648</v>
      </c>
      <c r="R50" s="213">
        <v>44014</v>
      </c>
      <c r="S50" s="214">
        <v>44379</v>
      </c>
      <c r="T50" s="215">
        <v>44744</v>
      </c>
    </row>
    <row r="51" spans="1:20" ht="16" thickBot="1">
      <c r="A51" s="6" t="s">
        <v>3</v>
      </c>
      <c r="B51" s="61">
        <v>37820</v>
      </c>
      <c r="C51" s="70"/>
      <c r="D51" s="70"/>
      <c r="E51" s="70"/>
      <c r="F51" s="70"/>
      <c r="G51" s="70"/>
      <c r="H51" s="70"/>
      <c r="I51" s="187" t="s">
        <v>156</v>
      </c>
      <c r="J51" s="196">
        <v>41684</v>
      </c>
      <c r="K51" s="191">
        <v>42049</v>
      </c>
      <c r="L51" s="191">
        <v>42414</v>
      </c>
      <c r="M51" s="191">
        <v>42780</v>
      </c>
      <c r="N51" s="191">
        <v>43145</v>
      </c>
      <c r="O51" s="191">
        <v>43510</v>
      </c>
      <c r="P51" s="191">
        <v>43875</v>
      </c>
      <c r="Q51" s="199">
        <v>44241</v>
      </c>
      <c r="R51" s="200">
        <v>44606</v>
      </c>
      <c r="S51" s="200">
        <v>44971</v>
      </c>
      <c r="T51" s="201">
        <v>45336</v>
      </c>
    </row>
    <row r="52" spans="1:20" ht="16" thickBot="1">
      <c r="A52" s="6" t="s">
        <v>4</v>
      </c>
      <c r="B52" s="61">
        <v>37435</v>
      </c>
      <c r="C52" s="70"/>
      <c r="D52" s="70"/>
      <c r="E52" s="70"/>
      <c r="F52" s="70"/>
      <c r="G52" s="70"/>
      <c r="H52" s="70"/>
      <c r="I52" s="187" t="s">
        <v>157</v>
      </c>
      <c r="J52" s="196">
        <v>41684</v>
      </c>
      <c r="K52" s="191">
        <v>42049</v>
      </c>
      <c r="L52" s="191">
        <v>42414</v>
      </c>
      <c r="M52" s="191">
        <v>42780</v>
      </c>
      <c r="N52" s="191">
        <v>43145</v>
      </c>
      <c r="O52" s="191">
        <v>43510</v>
      </c>
      <c r="P52" s="191">
        <v>43875</v>
      </c>
      <c r="Q52" s="199">
        <v>44241</v>
      </c>
      <c r="R52" s="200">
        <v>44606</v>
      </c>
      <c r="S52" s="200">
        <v>44971</v>
      </c>
      <c r="T52" s="201">
        <v>45336</v>
      </c>
    </row>
    <row r="53" spans="1:20" ht="16" thickBot="1">
      <c r="A53" s="6" t="s">
        <v>5</v>
      </c>
      <c r="B53" s="61">
        <v>52560</v>
      </c>
      <c r="C53" s="70"/>
      <c r="D53" s="70"/>
      <c r="E53" s="70"/>
      <c r="F53" s="70"/>
      <c r="G53" s="70"/>
      <c r="H53" s="70"/>
      <c r="I53" s="187" t="s">
        <v>158</v>
      </c>
      <c r="J53" s="196">
        <v>41992</v>
      </c>
      <c r="K53" s="191">
        <v>42357</v>
      </c>
      <c r="L53" s="191">
        <v>42723</v>
      </c>
      <c r="M53" s="191">
        <v>43088</v>
      </c>
      <c r="N53" s="191">
        <v>43453</v>
      </c>
      <c r="O53" s="191">
        <v>43818</v>
      </c>
      <c r="P53" s="191">
        <v>44184</v>
      </c>
      <c r="Q53" s="199">
        <v>44549</v>
      </c>
      <c r="R53" s="200">
        <v>44914</v>
      </c>
      <c r="S53" s="200">
        <v>45279</v>
      </c>
      <c r="T53" s="201">
        <v>45645</v>
      </c>
    </row>
    <row r="54" spans="1:20" ht="16" thickBot="1">
      <c r="A54" s="6" t="s">
        <v>6</v>
      </c>
      <c r="B54" s="61">
        <v>400000</v>
      </c>
      <c r="C54" s="70"/>
      <c r="D54" s="70"/>
      <c r="E54" s="70"/>
      <c r="F54" s="70"/>
      <c r="G54" s="70"/>
      <c r="H54" s="70"/>
      <c r="I54" s="187" t="s">
        <v>159</v>
      </c>
      <c r="J54" s="196">
        <v>42332</v>
      </c>
      <c r="K54" s="191">
        <v>42698</v>
      </c>
      <c r="L54" s="191">
        <v>43063</v>
      </c>
      <c r="M54" s="191">
        <v>43428</v>
      </c>
      <c r="N54" s="191">
        <v>43793</v>
      </c>
      <c r="O54" s="191">
        <v>44159</v>
      </c>
      <c r="P54" s="199">
        <v>44524</v>
      </c>
      <c r="Q54" s="200">
        <v>44889</v>
      </c>
      <c r="R54" s="200">
        <v>45254</v>
      </c>
      <c r="S54" s="191">
        <v>45620</v>
      </c>
      <c r="T54" s="201">
        <v>45985</v>
      </c>
    </row>
    <row r="55" spans="1:20" ht="16" thickBot="1">
      <c r="A55" s="6" t="s">
        <v>7</v>
      </c>
      <c r="B55" s="61">
        <v>215400</v>
      </c>
      <c r="C55" s="70"/>
      <c r="D55" s="70"/>
      <c r="E55" s="70"/>
      <c r="F55" s="70"/>
      <c r="G55" s="70"/>
      <c r="H55" s="70"/>
      <c r="I55" s="187" t="s">
        <v>160</v>
      </c>
      <c r="J55" s="196">
        <v>42400</v>
      </c>
      <c r="K55" s="191">
        <v>42766</v>
      </c>
      <c r="L55" s="191">
        <v>43131</v>
      </c>
      <c r="M55" s="191">
        <v>43496</v>
      </c>
      <c r="N55" s="191">
        <v>43861</v>
      </c>
      <c r="O55" s="199">
        <v>44227</v>
      </c>
      <c r="P55" s="200">
        <v>44592</v>
      </c>
      <c r="Q55" s="200">
        <v>44957</v>
      </c>
      <c r="R55" s="191">
        <v>45322</v>
      </c>
      <c r="S55" s="191">
        <v>45688</v>
      </c>
      <c r="T55" s="201">
        <v>46053</v>
      </c>
    </row>
    <row r="56" spans="1:20" ht="16" thickBot="1">
      <c r="A56" s="6" t="s">
        <v>8</v>
      </c>
      <c r="B56" s="61">
        <v>400000</v>
      </c>
      <c r="C56" s="70"/>
      <c r="D56" s="70"/>
      <c r="E56" s="70"/>
      <c r="F56" s="70"/>
      <c r="G56" s="70"/>
      <c r="H56" s="70"/>
      <c r="I56" s="187" t="s">
        <v>161</v>
      </c>
      <c r="J56" s="196">
        <v>42896</v>
      </c>
      <c r="K56" s="191">
        <v>43261</v>
      </c>
      <c r="L56" s="191">
        <v>43626</v>
      </c>
      <c r="M56" s="191">
        <v>43992</v>
      </c>
      <c r="N56" s="199">
        <v>44357</v>
      </c>
      <c r="O56" s="200">
        <v>44722</v>
      </c>
      <c r="P56" s="200">
        <v>45087</v>
      </c>
      <c r="Q56" s="191">
        <v>45453</v>
      </c>
      <c r="R56" s="191">
        <v>45818</v>
      </c>
      <c r="S56" s="191">
        <v>46183</v>
      </c>
      <c r="T56" s="201">
        <v>46548</v>
      </c>
    </row>
    <row r="57" spans="1:20" ht="16" thickBot="1">
      <c r="A57" s="6" t="s">
        <v>9</v>
      </c>
      <c r="B57" s="61">
        <v>400000</v>
      </c>
      <c r="C57" s="70"/>
      <c r="D57" s="70"/>
      <c r="E57" s="70"/>
      <c r="F57" s="70"/>
      <c r="G57" s="70"/>
      <c r="H57" s="70"/>
      <c r="I57" s="187" t="s">
        <v>162</v>
      </c>
      <c r="J57" s="196">
        <v>42825</v>
      </c>
      <c r="K57" s="191">
        <v>43190</v>
      </c>
      <c r="L57" s="191">
        <v>43555</v>
      </c>
      <c r="M57" s="191">
        <v>43921</v>
      </c>
      <c r="N57" s="199">
        <v>44286</v>
      </c>
      <c r="O57" s="200">
        <v>44651</v>
      </c>
      <c r="P57" s="200">
        <v>45016</v>
      </c>
      <c r="Q57" s="191">
        <v>45382</v>
      </c>
      <c r="R57" s="191">
        <v>45747</v>
      </c>
      <c r="S57" s="191">
        <v>46112</v>
      </c>
      <c r="T57" s="201">
        <v>46477</v>
      </c>
    </row>
    <row r="58" spans="1:20" ht="16" thickBot="1">
      <c r="A58" s="6" t="s">
        <v>10</v>
      </c>
      <c r="B58" s="61">
        <v>383075.49589041097</v>
      </c>
      <c r="C58" s="70"/>
      <c r="D58" s="70"/>
      <c r="E58" s="70"/>
      <c r="F58" s="70"/>
      <c r="G58" s="70"/>
      <c r="H58" s="70"/>
      <c r="I58" s="187" t="s">
        <v>163</v>
      </c>
      <c r="J58" s="196">
        <v>42825</v>
      </c>
      <c r="K58" s="191">
        <v>43190</v>
      </c>
      <c r="L58" s="191">
        <v>43555</v>
      </c>
      <c r="M58" s="191">
        <v>43921</v>
      </c>
      <c r="N58" s="199">
        <v>44286</v>
      </c>
      <c r="O58" s="200">
        <v>44651</v>
      </c>
      <c r="P58" s="200">
        <v>45016</v>
      </c>
      <c r="Q58" s="191">
        <v>45382</v>
      </c>
      <c r="R58" s="191">
        <v>45747</v>
      </c>
      <c r="S58" s="191">
        <v>46112</v>
      </c>
      <c r="T58" s="201">
        <v>46477</v>
      </c>
    </row>
    <row r="59" spans="1:20" ht="16" thickBot="1">
      <c r="A59" s="5" t="s">
        <v>76</v>
      </c>
      <c r="B59" s="62">
        <v>28470.28767123288</v>
      </c>
      <c r="C59" s="70"/>
      <c r="D59" s="70"/>
      <c r="E59" s="70"/>
      <c r="F59" s="70"/>
      <c r="G59" s="70"/>
      <c r="H59" s="70"/>
      <c r="I59" s="188" t="s">
        <v>164</v>
      </c>
      <c r="J59" s="218">
        <v>42936</v>
      </c>
      <c r="K59" s="204">
        <v>43301</v>
      </c>
      <c r="L59" s="204">
        <v>43666</v>
      </c>
      <c r="M59" s="204">
        <v>44032</v>
      </c>
      <c r="N59" s="216">
        <v>44397</v>
      </c>
      <c r="O59" s="205">
        <v>44762</v>
      </c>
      <c r="P59" s="205">
        <v>45127</v>
      </c>
      <c r="Q59" s="204">
        <v>45493</v>
      </c>
      <c r="R59" s="204">
        <v>45858</v>
      </c>
      <c r="S59" s="204">
        <v>46223</v>
      </c>
      <c r="T59" s="206">
        <v>46588</v>
      </c>
    </row>
    <row r="60" spans="1:6" ht="16" thickBot="1">
      <c r="A60" s="45" t="s">
        <v>107</v>
      </c>
      <c r="B60" s="63">
        <f>SUM(B50:B59)</f>
        <v>2000000.0000000002</v>
      </c>
      <c r="C60" s="70"/>
      <c r="D60" s="70"/>
      <c r="E60" s="70"/>
      <c r="F60" s="70"/>
    </row>
  </sheetData>
  <mergeCells count="7">
    <mergeCell ref="A1:H1"/>
    <mergeCell ref="B2:D2"/>
    <mergeCell ref="J48:T48"/>
    <mergeCell ref="A4:B4"/>
    <mergeCell ref="J31:T31"/>
    <mergeCell ref="J32:T32"/>
    <mergeCell ref="J47:T47"/>
  </mergeCells>
  <printOptions/>
  <pageMargins left="0.25" right="0.25" top="0.75" bottom="0.75" header="0.3" footer="0.3"/>
  <pageSetup fitToHeight="1" fitToWidth="1" horizontalDpi="600" verticalDpi="600" orientation="landscape" paperSize="17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FD6D4-6B1D-4F37-8004-D9A8CD713C15}">
  <dimension ref="A1:I85"/>
  <sheetViews>
    <sheetView zoomScale="130" zoomScaleNormal="130" workbookViewId="0" topLeftCell="A1">
      <selection activeCell="E2" sqref="E2"/>
    </sheetView>
  </sheetViews>
  <sheetFormatPr defaultColWidth="9.140625" defaultRowHeight="15"/>
  <cols>
    <col min="1" max="1" width="41.28125" style="0" bestFit="1" customWidth="1"/>
    <col min="2" max="3" width="12.57421875" style="0" customWidth="1"/>
    <col min="4" max="4" width="15.8515625" style="0" customWidth="1"/>
    <col min="5" max="5" width="14.57421875" style="0" customWidth="1"/>
    <col min="6" max="6" width="12.8515625" style="0" customWidth="1"/>
    <col min="7" max="8" width="10.7109375" style="0" bestFit="1" customWidth="1"/>
    <col min="9" max="9" width="12.7109375" style="0" customWidth="1"/>
    <col min="10" max="14" width="10.7109375" style="0" bestFit="1" customWidth="1"/>
    <col min="15" max="15" width="12.140625" style="0" bestFit="1" customWidth="1"/>
    <col min="16" max="17" width="10.7109375" style="0" bestFit="1" customWidth="1"/>
    <col min="18" max="18" width="9.7109375" style="0" bestFit="1" customWidth="1"/>
    <col min="19" max="20" width="10.7109375" style="0" bestFit="1" customWidth="1"/>
    <col min="22" max="22" width="10.7109375" style="0" bestFit="1" customWidth="1"/>
    <col min="24" max="24" width="10.7109375" style="0" bestFit="1" customWidth="1"/>
  </cols>
  <sheetData>
    <row r="1" spans="1:9" ht="19.5" customHeight="1">
      <c r="A1" s="232" t="s">
        <v>61</v>
      </c>
      <c r="B1" s="232"/>
      <c r="C1" s="232"/>
      <c r="D1" s="232"/>
      <c r="E1" s="88"/>
      <c r="F1" s="88"/>
      <c r="G1" s="89"/>
      <c r="H1" s="89"/>
      <c r="I1" s="89"/>
    </row>
    <row r="2" spans="1:4" ht="18">
      <c r="A2" s="233" t="s">
        <v>113</v>
      </c>
      <c r="B2" s="233"/>
      <c r="C2" s="233"/>
      <c r="D2" s="233"/>
    </row>
    <row r="3" ht="18">
      <c r="A3" s="18" t="s">
        <v>78</v>
      </c>
    </row>
    <row r="4" spans="1:5" ht="15.5">
      <c r="A4" s="48" t="s">
        <v>62</v>
      </c>
      <c r="B4" s="94"/>
      <c r="C4" s="94"/>
      <c r="D4" s="94"/>
      <c r="E4" t="s">
        <v>117</v>
      </c>
    </row>
    <row r="5" spans="1:4" ht="15.5">
      <c r="A5" s="49" t="s">
        <v>63</v>
      </c>
      <c r="B5" s="98">
        <v>500000</v>
      </c>
      <c r="C5" s="231" t="s">
        <v>64</v>
      </c>
      <c r="D5" s="231"/>
    </row>
    <row r="6" spans="1:6" ht="63" customHeight="1">
      <c r="A6" s="14" t="s">
        <v>65</v>
      </c>
      <c r="B6" s="95" t="s">
        <v>66</v>
      </c>
      <c r="C6" s="96" t="s">
        <v>67</v>
      </c>
      <c r="D6" s="97" t="s">
        <v>68</v>
      </c>
      <c r="F6" s="3" t="s">
        <v>115</v>
      </c>
    </row>
    <row r="7" ht="15.5">
      <c r="A7" s="19" t="s">
        <v>69</v>
      </c>
    </row>
    <row r="8" spans="1:4" ht="15.5">
      <c r="A8" s="20" t="s">
        <v>24</v>
      </c>
      <c r="B8" s="15">
        <v>30</v>
      </c>
      <c r="C8" s="2">
        <v>70541</v>
      </c>
      <c r="D8" s="16">
        <v>40464</v>
      </c>
    </row>
    <row r="9" spans="1:4" ht="15.5">
      <c r="A9" s="20" t="s">
        <v>28</v>
      </c>
      <c r="B9" s="15">
        <v>1.1</v>
      </c>
      <c r="C9" s="2">
        <v>2059</v>
      </c>
      <c r="D9" s="16">
        <v>40532</v>
      </c>
    </row>
    <row r="10" spans="1:4" ht="15.5">
      <c r="A10" s="20" t="s">
        <v>25</v>
      </c>
      <c r="B10" s="15">
        <v>1.1</v>
      </c>
      <c r="C10" s="2">
        <v>2493</v>
      </c>
      <c r="D10" s="16">
        <v>40546</v>
      </c>
    </row>
    <row r="11" spans="1:4" ht="15.5">
      <c r="A11" s="20" t="s">
        <v>34</v>
      </c>
      <c r="B11" s="15">
        <v>1</v>
      </c>
      <c r="C11" s="2">
        <v>2329</v>
      </c>
      <c r="D11" s="16">
        <v>40575</v>
      </c>
    </row>
    <row r="12" spans="1:4" ht="15.5">
      <c r="A12" s="20" t="s">
        <v>39</v>
      </c>
      <c r="B12" s="15">
        <v>2.9</v>
      </c>
      <c r="C12" s="2">
        <f>5145</f>
        <v>5145</v>
      </c>
      <c r="D12" s="16">
        <v>40634</v>
      </c>
    </row>
    <row r="13" spans="1:4" ht="15.5">
      <c r="A13" s="20" t="s">
        <v>38</v>
      </c>
      <c r="B13" s="15">
        <v>2</v>
      </c>
      <c r="C13" s="2">
        <v>4555</v>
      </c>
      <c r="D13" s="16">
        <v>40641</v>
      </c>
    </row>
    <row r="14" spans="1:4" ht="15.5">
      <c r="A14" s="20" t="s">
        <v>35</v>
      </c>
      <c r="B14" s="15">
        <v>5</v>
      </c>
      <c r="C14" s="2">
        <v>11388</v>
      </c>
      <c r="D14" s="16">
        <v>40701</v>
      </c>
    </row>
    <row r="15" spans="1:4" ht="15.5">
      <c r="A15" s="55" t="s">
        <v>26</v>
      </c>
      <c r="B15" s="56">
        <v>5</v>
      </c>
      <c r="C15" s="57">
        <v>13918</v>
      </c>
      <c r="D15" s="16">
        <v>40732</v>
      </c>
    </row>
    <row r="16" spans="1:4" ht="15.5">
      <c r="A16" s="20" t="s">
        <v>23</v>
      </c>
      <c r="B16" s="15">
        <v>5</v>
      </c>
      <c r="C16" s="2">
        <v>11388</v>
      </c>
      <c r="D16" s="16">
        <v>40758</v>
      </c>
    </row>
    <row r="17" spans="1:4" ht="15.5">
      <c r="A17" s="20" t="s">
        <v>27</v>
      </c>
      <c r="B17" s="15">
        <v>20</v>
      </c>
      <c r="C17" s="2">
        <v>52980</v>
      </c>
      <c r="D17" s="16">
        <v>40784</v>
      </c>
    </row>
    <row r="18" spans="1:4" ht="15.5">
      <c r="A18" s="20" t="s">
        <v>29</v>
      </c>
      <c r="B18" s="15">
        <v>10.9</v>
      </c>
      <c r="C18" s="2">
        <v>22589</v>
      </c>
      <c r="D18" s="16">
        <v>40808</v>
      </c>
    </row>
    <row r="19" spans="1:4" ht="15.5">
      <c r="A19" s="20" t="s">
        <v>30</v>
      </c>
      <c r="B19" s="15">
        <v>10.9</v>
      </c>
      <c r="C19" s="2">
        <v>22589</v>
      </c>
      <c r="D19" s="16">
        <v>40808</v>
      </c>
    </row>
    <row r="20" spans="1:4" ht="15.5">
      <c r="A20" s="20" t="s">
        <v>33</v>
      </c>
      <c r="B20" s="15">
        <v>10.9</v>
      </c>
      <c r="C20" s="2">
        <v>22527</v>
      </c>
      <c r="D20" s="16">
        <v>40808</v>
      </c>
    </row>
    <row r="21" spans="1:4" ht="15.5">
      <c r="A21" s="20" t="s">
        <v>36</v>
      </c>
      <c r="B21" s="15">
        <v>5</v>
      </c>
      <c r="C21" s="2">
        <v>11388</v>
      </c>
      <c r="D21" s="16">
        <v>40830</v>
      </c>
    </row>
    <row r="22" spans="1:4" ht="15.5">
      <c r="A22" s="20" t="s">
        <v>37</v>
      </c>
      <c r="B22" s="15">
        <v>5</v>
      </c>
      <c r="C22" s="2">
        <v>11388</v>
      </c>
      <c r="D22" s="16">
        <v>40871</v>
      </c>
    </row>
    <row r="23" spans="1:4" ht="15.5">
      <c r="A23" s="20" t="s">
        <v>31</v>
      </c>
      <c r="B23" s="15">
        <v>10.9</v>
      </c>
      <c r="C23" s="2">
        <v>22589</v>
      </c>
      <c r="D23" s="16">
        <v>40877</v>
      </c>
    </row>
    <row r="24" spans="1:4" ht="15.5">
      <c r="A24" s="55" t="s">
        <v>32</v>
      </c>
      <c r="B24" s="56">
        <v>10.9</v>
      </c>
      <c r="C24" s="57">
        <v>22589</v>
      </c>
      <c r="D24" s="58">
        <v>40878</v>
      </c>
    </row>
    <row r="25" spans="1:4" ht="15.5">
      <c r="A25" s="90"/>
      <c r="B25" s="91"/>
      <c r="C25" s="92"/>
      <c r="D25" s="93"/>
    </row>
    <row r="26" spans="1:4" ht="15.5">
      <c r="A26" s="90"/>
      <c r="B26" s="91"/>
      <c r="C26" s="92"/>
      <c r="D26" s="93"/>
    </row>
    <row r="27" spans="1:4" ht="15.5">
      <c r="A27" s="90"/>
      <c r="B27" s="91"/>
      <c r="C27" s="92"/>
      <c r="D27" s="93"/>
    </row>
    <row r="28" spans="1:4" ht="15.5">
      <c r="A28" s="90"/>
      <c r="B28" s="91"/>
      <c r="C28" s="92"/>
      <c r="D28" s="93"/>
    </row>
    <row r="29" spans="1:4" ht="15.5">
      <c r="A29" s="90"/>
      <c r="B29" s="91"/>
      <c r="C29" s="92"/>
      <c r="D29" s="93"/>
    </row>
    <row r="30" spans="1:5" ht="15.5">
      <c r="A30" s="48" t="s">
        <v>62</v>
      </c>
      <c r="B30" s="94"/>
      <c r="C30" s="94"/>
      <c r="D30" s="94"/>
      <c r="E30" t="s">
        <v>117</v>
      </c>
    </row>
    <row r="31" spans="1:4" ht="15.75" customHeight="1">
      <c r="A31" s="49" t="s">
        <v>63</v>
      </c>
      <c r="B31" s="98">
        <v>500000</v>
      </c>
      <c r="C31" s="231" t="s">
        <v>64</v>
      </c>
      <c r="D31" s="231"/>
    </row>
    <row r="32" spans="1:6" ht="62">
      <c r="A32" s="14" t="s">
        <v>65</v>
      </c>
      <c r="B32" s="95" t="s">
        <v>66</v>
      </c>
      <c r="C32" s="96" t="s">
        <v>67</v>
      </c>
      <c r="D32" s="97" t="s">
        <v>68</v>
      </c>
      <c r="F32" s="3" t="s">
        <v>115</v>
      </c>
    </row>
    <row r="33" spans="1:4" ht="16" thickBot="1">
      <c r="A33" s="103" t="s">
        <v>59</v>
      </c>
      <c r="B33" s="59"/>
      <c r="C33" s="59"/>
      <c r="D33" s="59"/>
    </row>
    <row r="34" spans="1:4" ht="15.5">
      <c r="A34" s="106" t="s">
        <v>11</v>
      </c>
      <c r="B34" s="107">
        <v>12</v>
      </c>
      <c r="C34" s="108">
        <v>31337</v>
      </c>
      <c r="D34" s="109">
        <v>41031</v>
      </c>
    </row>
    <row r="35" spans="1:4" ht="15.5">
      <c r="A35" s="110" t="s">
        <v>12</v>
      </c>
      <c r="B35" s="78">
        <v>11.3</v>
      </c>
      <c r="C35" s="79">
        <v>26751</v>
      </c>
      <c r="D35" s="111">
        <v>41085</v>
      </c>
    </row>
    <row r="36" spans="1:4" ht="15.5">
      <c r="A36" s="110" t="s">
        <v>13</v>
      </c>
      <c r="B36" s="78">
        <v>48.5</v>
      </c>
      <c r="C36" s="79">
        <v>149592</v>
      </c>
      <c r="D36" s="111">
        <v>41764</v>
      </c>
    </row>
    <row r="37" spans="1:4" ht="15.5">
      <c r="A37" s="110" t="s">
        <v>14</v>
      </c>
      <c r="B37" s="78">
        <v>1.5</v>
      </c>
      <c r="C37" s="79">
        <v>2897</v>
      </c>
      <c r="D37" s="111">
        <v>41080</v>
      </c>
    </row>
    <row r="38" spans="1:4" ht="15.5">
      <c r="A38" s="110" t="s">
        <v>15</v>
      </c>
      <c r="B38" s="78">
        <v>1.5</v>
      </c>
      <c r="C38" s="79">
        <v>3383</v>
      </c>
      <c r="D38" s="111">
        <v>41183</v>
      </c>
    </row>
    <row r="39" spans="1:4" ht="15.5">
      <c r="A39" s="110" t="s">
        <v>46</v>
      </c>
      <c r="B39" s="78">
        <v>4</v>
      </c>
      <c r="C39" s="79">
        <v>9209</v>
      </c>
      <c r="D39" s="111">
        <v>41585</v>
      </c>
    </row>
    <row r="40" spans="1:4" ht="15.5">
      <c r="A40" s="110" t="s">
        <v>40</v>
      </c>
      <c r="B40" s="78">
        <v>2</v>
      </c>
      <c r="C40" s="79">
        <v>4539</v>
      </c>
      <c r="D40" s="111">
        <v>41565</v>
      </c>
    </row>
    <row r="41" spans="1:4" ht="15.5">
      <c r="A41" s="110" t="s">
        <v>79</v>
      </c>
      <c r="B41" s="78">
        <v>8</v>
      </c>
      <c r="C41" s="79">
        <v>18157</v>
      </c>
      <c r="D41" s="111">
        <v>41558</v>
      </c>
    </row>
    <row r="42" spans="1:4" ht="15.5">
      <c r="A42" s="110" t="s">
        <v>16</v>
      </c>
      <c r="B42" s="78">
        <v>7.5</v>
      </c>
      <c r="C42" s="79">
        <v>17269</v>
      </c>
      <c r="D42" s="111">
        <v>41596</v>
      </c>
    </row>
    <row r="43" spans="1:4" ht="15.5">
      <c r="A43" s="110" t="s">
        <v>17</v>
      </c>
      <c r="B43" s="78">
        <v>2.5</v>
      </c>
      <c r="C43" s="79">
        <f>4363</f>
        <v>4363</v>
      </c>
      <c r="D43" s="111">
        <v>41456</v>
      </c>
    </row>
    <row r="44" spans="1:4" ht="15.5">
      <c r="A44" s="110" t="s">
        <v>109</v>
      </c>
      <c r="B44" s="78">
        <v>1</v>
      </c>
      <c r="C44" s="79">
        <v>2122</v>
      </c>
      <c r="D44" s="111">
        <v>41465</v>
      </c>
    </row>
    <row r="45" spans="1:4" ht="15.5">
      <c r="A45" s="110" t="s">
        <v>18</v>
      </c>
      <c r="B45" s="78">
        <v>9.1</v>
      </c>
      <c r="C45" s="79">
        <f>25914</f>
        <v>25914</v>
      </c>
      <c r="D45" s="111">
        <v>41995</v>
      </c>
    </row>
    <row r="46" spans="1:4" ht="15.5">
      <c r="A46" s="110" t="s">
        <v>19</v>
      </c>
      <c r="B46" s="78">
        <v>6.1</v>
      </c>
      <c r="C46" s="79">
        <f>16830</f>
        <v>16830</v>
      </c>
      <c r="D46" s="111">
        <v>42003</v>
      </c>
    </row>
    <row r="47" spans="1:4" ht="15.5">
      <c r="A47" s="110" t="s">
        <v>20</v>
      </c>
      <c r="B47" s="78">
        <v>2</v>
      </c>
      <c r="C47" s="79">
        <v>2451</v>
      </c>
      <c r="D47" s="111">
        <v>41401</v>
      </c>
    </row>
    <row r="48" spans="1:4" ht="15.5">
      <c r="A48" s="110" t="s">
        <v>21</v>
      </c>
      <c r="B48" s="78">
        <v>7.6</v>
      </c>
      <c r="C48" s="79">
        <v>21318</v>
      </c>
      <c r="D48" s="112">
        <v>42058</v>
      </c>
    </row>
    <row r="49" spans="1:4" ht="15.5">
      <c r="A49" s="113" t="s">
        <v>22</v>
      </c>
      <c r="B49" s="104">
        <v>70</v>
      </c>
      <c r="C49" s="105">
        <f>200000-36132</f>
        <v>163868</v>
      </c>
      <c r="D49" s="114">
        <v>42606</v>
      </c>
    </row>
    <row r="50" spans="1:4" ht="16" thickBot="1">
      <c r="A50" s="115" t="s">
        <v>84</v>
      </c>
      <c r="B50" s="116">
        <v>70</v>
      </c>
      <c r="C50" s="117">
        <v>200000</v>
      </c>
      <c r="D50" s="118">
        <v>43034</v>
      </c>
    </row>
    <row r="51" spans="1:4" ht="15.5">
      <c r="A51" s="99"/>
      <c r="B51" s="100"/>
      <c r="C51" s="101"/>
      <c r="D51" s="102"/>
    </row>
    <row r="52" spans="1:4" ht="15.5">
      <c r="A52" s="99"/>
      <c r="B52" s="100"/>
      <c r="C52" s="101"/>
      <c r="D52" s="102"/>
    </row>
    <row r="53" spans="1:4" ht="15.5">
      <c r="A53" s="99"/>
      <c r="B53" s="100"/>
      <c r="C53" s="101"/>
      <c r="D53" s="102"/>
    </row>
    <row r="54" spans="1:4" ht="15.5">
      <c r="A54" s="99"/>
      <c r="B54" s="100"/>
      <c r="C54" s="101"/>
      <c r="D54" s="102"/>
    </row>
    <row r="55" spans="1:5" ht="15.5">
      <c r="A55" s="48" t="s">
        <v>62</v>
      </c>
      <c r="B55" s="94"/>
      <c r="C55" s="94"/>
      <c r="D55" s="94"/>
      <c r="E55" t="s">
        <v>117</v>
      </c>
    </row>
    <row r="56" spans="1:4" ht="15.75" customHeight="1">
      <c r="A56" s="49" t="s">
        <v>63</v>
      </c>
      <c r="B56" s="98">
        <v>500000</v>
      </c>
      <c r="C56" s="231" t="s">
        <v>64</v>
      </c>
      <c r="D56" s="231"/>
    </row>
    <row r="57" spans="1:6" ht="62">
      <c r="A57" s="14" t="s">
        <v>65</v>
      </c>
      <c r="B57" s="95" t="s">
        <v>66</v>
      </c>
      <c r="C57" s="96" t="s">
        <v>67</v>
      </c>
      <c r="D57" s="97" t="s">
        <v>68</v>
      </c>
      <c r="F57" s="3" t="s">
        <v>115</v>
      </c>
    </row>
    <row r="58" spans="1:4" ht="15.5">
      <c r="A58" s="119" t="s">
        <v>80</v>
      </c>
      <c r="B58" s="94"/>
      <c r="C58" s="94"/>
      <c r="D58" s="94"/>
    </row>
    <row r="59" spans="1:4" ht="15.5">
      <c r="A59" s="123" t="s">
        <v>81</v>
      </c>
      <c r="B59" s="78">
        <v>40</v>
      </c>
      <c r="C59" s="79">
        <v>113457</v>
      </c>
      <c r="D59" s="10" t="s">
        <v>112</v>
      </c>
    </row>
    <row r="60" spans="1:4" ht="15.5">
      <c r="A60" s="20" t="s">
        <v>82</v>
      </c>
      <c r="B60" s="120">
        <v>25</v>
      </c>
      <c r="C60" s="121">
        <v>69254</v>
      </c>
      <c r="D60" s="122" t="s">
        <v>112</v>
      </c>
    </row>
    <row r="61" spans="1:4" ht="15.5">
      <c r="A61" s="20" t="s">
        <v>83</v>
      </c>
      <c r="B61" s="15">
        <v>30</v>
      </c>
      <c r="C61" s="39">
        <v>83105</v>
      </c>
      <c r="D61" s="10" t="s">
        <v>112</v>
      </c>
    </row>
    <row r="62" spans="1:4" ht="15.5">
      <c r="A62" s="20" t="s">
        <v>85</v>
      </c>
      <c r="B62" s="15">
        <v>10</v>
      </c>
      <c r="C62" s="2">
        <v>28705</v>
      </c>
      <c r="D62" s="17" t="s">
        <v>71</v>
      </c>
    </row>
    <row r="63" spans="1:4" ht="15.5">
      <c r="A63" s="20" t="s">
        <v>86</v>
      </c>
      <c r="B63" s="15">
        <v>10</v>
      </c>
      <c r="C63" s="2">
        <v>29315</v>
      </c>
      <c r="D63" s="17" t="s">
        <v>71</v>
      </c>
    </row>
    <row r="64" spans="1:4" ht="15.5">
      <c r="A64" s="20" t="s">
        <v>87</v>
      </c>
      <c r="B64" s="15">
        <v>10</v>
      </c>
      <c r="C64" s="2">
        <v>28700</v>
      </c>
      <c r="D64" s="17" t="s">
        <v>71</v>
      </c>
    </row>
    <row r="65" spans="1:4" ht="15.5">
      <c r="A65" s="20" t="s">
        <v>88</v>
      </c>
      <c r="B65" s="15">
        <v>10</v>
      </c>
      <c r="C65" s="2">
        <v>29157</v>
      </c>
      <c r="D65" s="17" t="s">
        <v>71</v>
      </c>
    </row>
    <row r="66" spans="1:4" ht="15.5">
      <c r="A66" s="20" t="s">
        <v>89</v>
      </c>
      <c r="B66" s="15">
        <v>10</v>
      </c>
      <c r="C66" s="2">
        <v>28816</v>
      </c>
      <c r="D66" s="17" t="s">
        <v>71</v>
      </c>
    </row>
    <row r="67" spans="1:4" ht="15.5">
      <c r="A67" s="20" t="s">
        <v>90</v>
      </c>
      <c r="B67" s="15">
        <v>10</v>
      </c>
      <c r="C67" s="2">
        <v>27924</v>
      </c>
      <c r="D67" s="17" t="s">
        <v>71</v>
      </c>
    </row>
    <row r="68" spans="1:4" ht="15.5">
      <c r="A68" s="20" t="s">
        <v>91</v>
      </c>
      <c r="B68" s="15">
        <v>10</v>
      </c>
      <c r="C68" s="2">
        <v>28936</v>
      </c>
      <c r="D68" s="17" t="s">
        <v>71</v>
      </c>
    </row>
    <row r="69" spans="1:4" ht="15.5">
      <c r="A69" s="20" t="s">
        <v>92</v>
      </c>
      <c r="B69" s="15">
        <v>99</v>
      </c>
      <c r="C69" s="2">
        <v>200000</v>
      </c>
      <c r="D69" s="17" t="s">
        <v>71</v>
      </c>
    </row>
    <row r="70" spans="1:4" ht="15.5">
      <c r="A70" s="20" t="s">
        <v>93</v>
      </c>
      <c r="B70" s="15">
        <v>10</v>
      </c>
      <c r="C70" s="2">
        <v>28871</v>
      </c>
      <c r="D70" s="21">
        <v>43157</v>
      </c>
    </row>
    <row r="71" spans="1:4" ht="15.5">
      <c r="A71" s="20" t="s">
        <v>94</v>
      </c>
      <c r="B71" s="15">
        <v>10</v>
      </c>
      <c r="C71" s="2">
        <v>28583</v>
      </c>
      <c r="D71" s="21">
        <v>42367</v>
      </c>
    </row>
    <row r="72" spans="1:4" ht="15.5">
      <c r="A72" s="20" t="s">
        <v>95</v>
      </c>
      <c r="B72" s="15">
        <v>9.5</v>
      </c>
      <c r="C72" s="2">
        <v>26878</v>
      </c>
      <c r="D72" s="21">
        <v>42352</v>
      </c>
    </row>
    <row r="73" spans="1:4" ht="15.5">
      <c r="A73" s="20" t="s">
        <v>96</v>
      </c>
      <c r="B73" s="15">
        <v>10.5</v>
      </c>
      <c r="C73" s="2">
        <v>30178</v>
      </c>
      <c r="D73" s="17" t="s">
        <v>71</v>
      </c>
    </row>
    <row r="74" spans="1:4" ht="15.5">
      <c r="A74" s="20" t="s">
        <v>97</v>
      </c>
      <c r="B74" s="15">
        <v>8.8</v>
      </c>
      <c r="C74" s="2">
        <v>24930</v>
      </c>
      <c r="D74" s="17" t="s">
        <v>71</v>
      </c>
    </row>
    <row r="75" spans="1:4" ht="15.5">
      <c r="A75" s="20" t="s">
        <v>98</v>
      </c>
      <c r="B75" s="15">
        <v>100</v>
      </c>
      <c r="C75" s="2">
        <v>200000</v>
      </c>
      <c r="D75" s="17" t="s">
        <v>71</v>
      </c>
    </row>
    <row r="76" spans="1:4" ht="15.5">
      <c r="A76" s="20" t="s">
        <v>99</v>
      </c>
      <c r="B76" s="15">
        <v>125</v>
      </c>
      <c r="C76" s="2">
        <v>200000</v>
      </c>
      <c r="D76" s="17" t="s">
        <v>71</v>
      </c>
    </row>
    <row r="77" spans="1:4" ht="15.5">
      <c r="A77" s="20" t="s">
        <v>100</v>
      </c>
      <c r="B77" s="15">
        <v>90</v>
      </c>
      <c r="C77" s="2">
        <v>200000</v>
      </c>
      <c r="D77" s="17" t="s">
        <v>71</v>
      </c>
    </row>
    <row r="78" spans="1:4" ht="15.5">
      <c r="A78" s="20" t="s">
        <v>101</v>
      </c>
      <c r="B78" s="15">
        <v>200</v>
      </c>
      <c r="C78" s="2">
        <v>200000</v>
      </c>
      <c r="D78" s="17" t="s">
        <v>71</v>
      </c>
    </row>
    <row r="79" spans="1:4" ht="15.5">
      <c r="A79" s="20" t="s">
        <v>102</v>
      </c>
      <c r="B79" s="15">
        <v>25</v>
      </c>
      <c r="C79" s="2">
        <v>74793</v>
      </c>
      <c r="D79" s="17" t="s">
        <v>71</v>
      </c>
    </row>
    <row r="80" spans="1:4" ht="15" customHeight="1">
      <c r="A80" s="20" t="s">
        <v>103</v>
      </c>
      <c r="B80" s="15">
        <v>50</v>
      </c>
      <c r="C80" s="2">
        <v>142867</v>
      </c>
      <c r="D80" s="17" t="s">
        <v>71</v>
      </c>
    </row>
    <row r="81" ht="15.5" hidden="1">
      <c r="E81" s="11"/>
    </row>
    <row r="82" ht="15.5">
      <c r="E82" s="124"/>
    </row>
    <row r="83" ht="15.5">
      <c r="E83" s="124"/>
    </row>
    <row r="84" ht="15.5">
      <c r="E84" s="124"/>
    </row>
    <row r="85" ht="15.5">
      <c r="E85" s="124"/>
    </row>
  </sheetData>
  <mergeCells count="5">
    <mergeCell ref="C5:D5"/>
    <mergeCell ref="A1:D1"/>
    <mergeCell ref="A2:D2"/>
    <mergeCell ref="C31:D31"/>
    <mergeCell ref="C56:D56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ED12C-4DDC-4F27-81B9-304F038BF4AB}">
  <dimension ref="A1:U59"/>
  <sheetViews>
    <sheetView workbookViewId="0" topLeftCell="J1">
      <selection activeCell="V1" sqref="V1"/>
    </sheetView>
  </sheetViews>
  <sheetFormatPr defaultColWidth="9.140625" defaultRowHeight="15"/>
  <cols>
    <col min="1" max="1" width="41.28125" style="0" bestFit="1" customWidth="1"/>
    <col min="2" max="2" width="12.140625" style="0" bestFit="1" customWidth="1"/>
    <col min="3" max="5" width="12.140625" style="0" customWidth="1"/>
    <col min="8" max="8" width="10.7109375" style="0" bestFit="1" customWidth="1"/>
    <col min="9" max="9" width="10.7109375" style="0" customWidth="1"/>
    <col min="10" max="21" width="10.7109375" style="0" bestFit="1" customWidth="1"/>
  </cols>
  <sheetData>
    <row r="1" spans="1:21" ht="14.15" customHeight="1" thickBot="1">
      <c r="A1" s="135" t="s">
        <v>43</v>
      </c>
      <c r="B1" s="135"/>
      <c r="C1" s="135"/>
      <c r="D1" s="135"/>
      <c r="E1" s="135"/>
      <c r="F1" s="135"/>
      <c r="G1" s="135"/>
      <c r="H1" s="135"/>
      <c r="I1" s="135"/>
      <c r="J1" s="136"/>
      <c r="K1" s="234" t="s">
        <v>118</v>
      </c>
      <c r="L1" s="234"/>
      <c r="M1" s="234"/>
      <c r="N1" s="234"/>
      <c r="O1" s="234"/>
      <c r="P1" s="234"/>
      <c r="Q1" s="234"/>
      <c r="R1" s="234"/>
      <c r="S1" s="234"/>
      <c r="T1" s="234"/>
      <c r="U1" s="234"/>
    </row>
    <row r="2" spans="1:21" ht="14.15" customHeight="1" thickBot="1">
      <c r="A2" s="136"/>
      <c r="B2" s="137" t="s">
        <v>106</v>
      </c>
      <c r="C2" s="138"/>
      <c r="D2" s="138"/>
      <c r="E2" s="138"/>
      <c r="F2" s="138"/>
      <c r="G2" s="138"/>
      <c r="H2" s="138"/>
      <c r="I2" s="138"/>
      <c r="J2" s="136"/>
      <c r="K2" s="235" t="s">
        <v>114</v>
      </c>
      <c r="L2" s="236"/>
      <c r="M2" s="236"/>
      <c r="N2" s="236"/>
      <c r="O2" s="236"/>
      <c r="P2" s="236"/>
      <c r="Q2" s="236"/>
      <c r="R2" s="236"/>
      <c r="S2" s="236"/>
      <c r="T2" s="236"/>
      <c r="U2" s="237"/>
    </row>
    <row r="3" spans="1:21" ht="14.15" customHeight="1" thickBot="1">
      <c r="A3" s="139" t="s">
        <v>44</v>
      </c>
      <c r="B3" s="140" t="s">
        <v>105</v>
      </c>
      <c r="C3" s="141"/>
      <c r="D3" s="141"/>
      <c r="E3" s="141"/>
      <c r="F3" s="141"/>
      <c r="G3" s="141"/>
      <c r="H3" s="141"/>
      <c r="I3" s="141"/>
      <c r="J3" s="181" t="s">
        <v>120</v>
      </c>
      <c r="K3" s="173" t="s">
        <v>42</v>
      </c>
      <c r="L3" s="142" t="s">
        <v>47</v>
      </c>
      <c r="M3" s="142" t="s">
        <v>48</v>
      </c>
      <c r="N3" s="142" t="s">
        <v>49</v>
      </c>
      <c r="O3" s="142" t="s">
        <v>50</v>
      </c>
      <c r="P3" s="142" t="s">
        <v>51</v>
      </c>
      <c r="Q3" s="142" t="s">
        <v>52</v>
      </c>
      <c r="R3" s="142" t="s">
        <v>53</v>
      </c>
      <c r="S3" s="142" t="s">
        <v>54</v>
      </c>
      <c r="T3" s="142" t="s">
        <v>55</v>
      </c>
      <c r="U3" s="143" t="s">
        <v>56</v>
      </c>
    </row>
    <row r="4" spans="1:21" ht="14.15" customHeight="1">
      <c r="A4" s="144" t="s">
        <v>25</v>
      </c>
      <c r="B4" s="145">
        <v>13.66027397260274</v>
      </c>
      <c r="C4" s="146"/>
      <c r="D4" s="146"/>
      <c r="E4" s="146"/>
      <c r="F4" s="146"/>
      <c r="G4" s="146"/>
      <c r="H4" s="146"/>
      <c r="I4" s="146"/>
      <c r="J4" s="180" t="s">
        <v>121</v>
      </c>
      <c r="K4" s="174">
        <v>40546</v>
      </c>
      <c r="L4" s="147">
        <v>40911</v>
      </c>
      <c r="M4" s="147">
        <v>41277</v>
      </c>
      <c r="N4" s="147">
        <v>41642</v>
      </c>
      <c r="O4" s="147">
        <v>42007</v>
      </c>
      <c r="P4" s="147">
        <v>42372</v>
      </c>
      <c r="Q4" s="147">
        <v>42738</v>
      </c>
      <c r="R4" s="147">
        <v>43103</v>
      </c>
      <c r="S4" s="147">
        <v>43468</v>
      </c>
      <c r="T4" s="148">
        <v>43833</v>
      </c>
      <c r="U4" s="149">
        <v>44199</v>
      </c>
    </row>
    <row r="5" spans="1:21" ht="14.15" customHeight="1">
      <c r="A5" s="150" t="s">
        <v>34</v>
      </c>
      <c r="B5" s="145">
        <v>197.80547945205478</v>
      </c>
      <c r="C5" s="146"/>
      <c r="D5" s="146"/>
      <c r="E5" s="146"/>
      <c r="F5" s="146"/>
      <c r="G5" s="146"/>
      <c r="H5" s="146"/>
      <c r="I5" s="146"/>
      <c r="J5" s="178" t="s">
        <v>34</v>
      </c>
      <c r="K5" s="175">
        <v>40575</v>
      </c>
      <c r="L5" s="151">
        <v>40940</v>
      </c>
      <c r="M5" s="151">
        <v>41306</v>
      </c>
      <c r="N5" s="151">
        <v>41671</v>
      </c>
      <c r="O5" s="151">
        <v>42036</v>
      </c>
      <c r="P5" s="151">
        <v>42401</v>
      </c>
      <c r="Q5" s="151">
        <v>42767</v>
      </c>
      <c r="R5" s="151">
        <v>43132</v>
      </c>
      <c r="S5" s="151">
        <v>43497</v>
      </c>
      <c r="T5" s="152">
        <v>43862</v>
      </c>
      <c r="U5" s="153">
        <v>44228</v>
      </c>
    </row>
    <row r="6" spans="1:21" ht="14.15" customHeight="1">
      <c r="A6" s="150" t="s">
        <v>39</v>
      </c>
      <c r="B6" s="145">
        <v>1212.8438356164384</v>
      </c>
      <c r="C6" s="146"/>
      <c r="D6" s="146"/>
      <c r="E6" s="146"/>
      <c r="F6" s="146"/>
      <c r="G6" s="146"/>
      <c r="H6" s="146"/>
      <c r="I6" s="146"/>
      <c r="J6" s="178" t="s">
        <v>122</v>
      </c>
      <c r="K6" s="175">
        <v>40634</v>
      </c>
      <c r="L6" s="151">
        <v>41000</v>
      </c>
      <c r="M6" s="151">
        <v>41365</v>
      </c>
      <c r="N6" s="151">
        <v>41730</v>
      </c>
      <c r="O6" s="151">
        <v>42095</v>
      </c>
      <c r="P6" s="151">
        <v>42461</v>
      </c>
      <c r="Q6" s="151">
        <v>42826</v>
      </c>
      <c r="R6" s="151">
        <v>43191</v>
      </c>
      <c r="S6" s="151">
        <v>43556</v>
      </c>
      <c r="T6" s="152">
        <v>43922</v>
      </c>
      <c r="U6" s="153">
        <v>44287</v>
      </c>
    </row>
    <row r="7" spans="1:21" ht="14.15" customHeight="1">
      <c r="A7" s="154" t="s">
        <v>38</v>
      </c>
      <c r="B7" s="145">
        <v>1210.5068493150684</v>
      </c>
      <c r="C7" s="146"/>
      <c r="D7" s="146"/>
      <c r="E7" s="146"/>
      <c r="F7" s="146"/>
      <c r="G7" s="146"/>
      <c r="H7" s="146"/>
      <c r="I7" s="146"/>
      <c r="J7" s="178" t="s">
        <v>123</v>
      </c>
      <c r="K7" s="175">
        <v>40641</v>
      </c>
      <c r="L7" s="151">
        <v>41007</v>
      </c>
      <c r="M7" s="151">
        <v>41372</v>
      </c>
      <c r="N7" s="151">
        <v>41737</v>
      </c>
      <c r="O7" s="151">
        <v>42102</v>
      </c>
      <c r="P7" s="151">
        <v>42468</v>
      </c>
      <c r="Q7" s="151">
        <v>42833</v>
      </c>
      <c r="R7" s="151">
        <v>43198</v>
      </c>
      <c r="S7" s="151">
        <v>43563</v>
      </c>
      <c r="T7" s="152">
        <v>43929</v>
      </c>
      <c r="U7" s="153">
        <v>44294</v>
      </c>
    </row>
    <row r="8" spans="1:21" ht="14.15" customHeight="1">
      <c r="A8" s="154" t="s">
        <v>35</v>
      </c>
      <c r="B8" s="145">
        <v>4898.4</v>
      </c>
      <c r="C8" s="146"/>
      <c r="D8" s="146"/>
      <c r="E8" s="146"/>
      <c r="F8" s="146"/>
      <c r="G8" s="146"/>
      <c r="H8" s="146"/>
      <c r="I8" s="146"/>
      <c r="J8" s="178" t="s">
        <v>124</v>
      </c>
      <c r="K8" s="175">
        <v>40701</v>
      </c>
      <c r="L8" s="151">
        <v>41067</v>
      </c>
      <c r="M8" s="151">
        <v>41432</v>
      </c>
      <c r="N8" s="151">
        <v>41797</v>
      </c>
      <c r="O8" s="151">
        <v>42162</v>
      </c>
      <c r="P8" s="151">
        <v>42528</v>
      </c>
      <c r="Q8" s="151">
        <v>42893</v>
      </c>
      <c r="R8" s="151">
        <v>43258</v>
      </c>
      <c r="S8" s="151">
        <v>43623</v>
      </c>
      <c r="T8" s="152">
        <v>43989</v>
      </c>
      <c r="U8" s="153">
        <v>44354</v>
      </c>
    </row>
    <row r="9" spans="1:21" ht="14.15" customHeight="1">
      <c r="A9" s="154" t="s">
        <v>26</v>
      </c>
      <c r="B9" s="145">
        <v>7168.723287671233</v>
      </c>
      <c r="C9" s="146"/>
      <c r="D9" s="146"/>
      <c r="E9" s="146"/>
      <c r="F9" s="146"/>
      <c r="G9" s="146"/>
      <c r="H9" s="146"/>
      <c r="I9" s="146"/>
      <c r="J9" s="178" t="s">
        <v>125</v>
      </c>
      <c r="K9" s="175">
        <v>40732</v>
      </c>
      <c r="L9" s="151">
        <v>41098</v>
      </c>
      <c r="M9" s="151">
        <v>41463</v>
      </c>
      <c r="N9" s="151">
        <v>41828</v>
      </c>
      <c r="O9" s="151">
        <v>42193</v>
      </c>
      <c r="P9" s="151">
        <v>42559</v>
      </c>
      <c r="Q9" s="151">
        <v>42924</v>
      </c>
      <c r="R9" s="151">
        <v>43289</v>
      </c>
      <c r="S9" s="151">
        <v>43654</v>
      </c>
      <c r="T9" s="152">
        <v>44020</v>
      </c>
      <c r="U9" s="153">
        <v>44385</v>
      </c>
    </row>
    <row r="10" spans="1:21" ht="14.15" customHeight="1">
      <c r="A10" s="154" t="s">
        <v>23</v>
      </c>
      <c r="B10" s="145">
        <v>6676.8</v>
      </c>
      <c r="C10" s="146"/>
      <c r="D10" s="146"/>
      <c r="E10" s="146"/>
      <c r="F10" s="146"/>
      <c r="G10" s="146"/>
      <c r="H10" s="146"/>
      <c r="I10" s="146"/>
      <c r="J10" s="178" t="s">
        <v>126</v>
      </c>
      <c r="K10" s="175">
        <v>40758</v>
      </c>
      <c r="L10" s="151">
        <v>41124</v>
      </c>
      <c r="M10" s="151">
        <v>41489</v>
      </c>
      <c r="N10" s="151">
        <v>41854</v>
      </c>
      <c r="O10" s="151">
        <v>42219</v>
      </c>
      <c r="P10" s="151">
        <v>42585</v>
      </c>
      <c r="Q10" s="151">
        <v>42950</v>
      </c>
      <c r="R10" s="151">
        <v>43315</v>
      </c>
      <c r="S10" s="151">
        <v>43680</v>
      </c>
      <c r="T10" s="152">
        <v>44046</v>
      </c>
      <c r="U10" s="153">
        <v>44411</v>
      </c>
    </row>
    <row r="11" spans="1:21" ht="14.15" customHeight="1">
      <c r="A11" s="154" t="s">
        <v>27</v>
      </c>
      <c r="B11" s="145">
        <v>34836.16438356164</v>
      </c>
      <c r="C11" s="146"/>
      <c r="D11" s="146"/>
      <c r="E11" s="146"/>
      <c r="F11" s="146"/>
      <c r="G11" s="146"/>
      <c r="H11" s="146"/>
      <c r="I11" s="146"/>
      <c r="J11" s="178" t="s">
        <v>127</v>
      </c>
      <c r="K11" s="175">
        <v>40784</v>
      </c>
      <c r="L11" s="151">
        <v>41150</v>
      </c>
      <c r="M11" s="151">
        <v>41515</v>
      </c>
      <c r="N11" s="151">
        <v>41880</v>
      </c>
      <c r="O11" s="151">
        <v>42245</v>
      </c>
      <c r="P11" s="151">
        <v>42611</v>
      </c>
      <c r="Q11" s="151">
        <v>42976</v>
      </c>
      <c r="R11" s="151">
        <v>43341</v>
      </c>
      <c r="S11" s="151">
        <v>43706</v>
      </c>
      <c r="T11" s="152">
        <v>44072</v>
      </c>
      <c r="U11" s="153">
        <v>44437</v>
      </c>
    </row>
    <row r="12" spans="1:21" ht="14.15" customHeight="1">
      <c r="A12" s="154" t="s">
        <v>29</v>
      </c>
      <c r="B12" s="145">
        <v>16338.345205479452</v>
      </c>
      <c r="C12" s="146"/>
      <c r="D12" s="146"/>
      <c r="E12" s="146"/>
      <c r="F12" s="146"/>
      <c r="G12" s="146"/>
      <c r="H12" s="146"/>
      <c r="I12" s="146"/>
      <c r="J12" s="178" t="s">
        <v>128</v>
      </c>
      <c r="K12" s="175">
        <v>40808</v>
      </c>
      <c r="L12" s="151">
        <v>41174</v>
      </c>
      <c r="M12" s="151">
        <v>41539</v>
      </c>
      <c r="N12" s="151">
        <v>41904</v>
      </c>
      <c r="O12" s="151">
        <v>42269</v>
      </c>
      <c r="P12" s="151">
        <v>42635</v>
      </c>
      <c r="Q12" s="151">
        <v>43000</v>
      </c>
      <c r="R12" s="151">
        <v>43365</v>
      </c>
      <c r="S12" s="151">
        <v>43730</v>
      </c>
      <c r="T12" s="152">
        <v>44096</v>
      </c>
      <c r="U12" s="153">
        <v>44461</v>
      </c>
    </row>
    <row r="13" spans="1:21" ht="14.15" customHeight="1">
      <c r="A13" s="154" t="s">
        <v>30</v>
      </c>
      <c r="B13" s="145">
        <v>16338.345205479452</v>
      </c>
      <c r="C13" s="146"/>
      <c r="D13" s="146"/>
      <c r="E13" s="146"/>
      <c r="F13" s="146"/>
      <c r="G13" s="146"/>
      <c r="H13" s="146"/>
      <c r="I13" s="146"/>
      <c r="J13" s="178" t="s">
        <v>130</v>
      </c>
      <c r="K13" s="175">
        <v>40808</v>
      </c>
      <c r="L13" s="151">
        <v>41174</v>
      </c>
      <c r="M13" s="151">
        <v>41539</v>
      </c>
      <c r="N13" s="151">
        <v>41904</v>
      </c>
      <c r="O13" s="151">
        <v>42269</v>
      </c>
      <c r="P13" s="151">
        <v>42635</v>
      </c>
      <c r="Q13" s="151">
        <v>43000</v>
      </c>
      <c r="R13" s="151">
        <v>43365</v>
      </c>
      <c r="S13" s="151">
        <v>43730</v>
      </c>
      <c r="T13" s="152">
        <v>44096</v>
      </c>
      <c r="U13" s="153">
        <v>44461</v>
      </c>
    </row>
    <row r="14" spans="1:21" ht="14.15" customHeight="1">
      <c r="A14" s="154" t="s">
        <v>33</v>
      </c>
      <c r="B14" s="145">
        <v>16293.501369863014</v>
      </c>
      <c r="C14" s="146"/>
      <c r="D14" s="146"/>
      <c r="E14" s="146"/>
      <c r="F14" s="146"/>
      <c r="G14" s="146"/>
      <c r="H14" s="146"/>
      <c r="I14" s="146"/>
      <c r="J14" s="178" t="s">
        <v>129</v>
      </c>
      <c r="K14" s="175">
        <v>40808</v>
      </c>
      <c r="L14" s="151">
        <v>41174</v>
      </c>
      <c r="M14" s="151">
        <v>41539</v>
      </c>
      <c r="N14" s="151">
        <v>41904</v>
      </c>
      <c r="O14" s="151">
        <v>42269</v>
      </c>
      <c r="P14" s="151">
        <v>42635</v>
      </c>
      <c r="Q14" s="151">
        <v>43000</v>
      </c>
      <c r="R14" s="151">
        <v>43365</v>
      </c>
      <c r="S14" s="151">
        <v>43730</v>
      </c>
      <c r="T14" s="152">
        <v>44096</v>
      </c>
      <c r="U14" s="153">
        <v>44461</v>
      </c>
    </row>
    <row r="15" spans="1:21" ht="14.15" customHeight="1">
      <c r="A15" s="154" t="s">
        <v>36</v>
      </c>
      <c r="B15" s="145">
        <v>8923.2</v>
      </c>
      <c r="C15" s="146"/>
      <c r="D15" s="146"/>
      <c r="E15" s="146"/>
      <c r="F15" s="146"/>
      <c r="G15" s="146"/>
      <c r="H15" s="146"/>
      <c r="I15" s="146"/>
      <c r="J15" s="178" t="s">
        <v>131</v>
      </c>
      <c r="K15" s="175">
        <v>40830</v>
      </c>
      <c r="L15" s="151">
        <v>41196</v>
      </c>
      <c r="M15" s="151">
        <v>41561</v>
      </c>
      <c r="N15" s="151">
        <v>41926</v>
      </c>
      <c r="O15" s="151">
        <v>42291</v>
      </c>
      <c r="P15" s="151">
        <v>42657</v>
      </c>
      <c r="Q15" s="151">
        <v>43022</v>
      </c>
      <c r="R15" s="151">
        <v>43387</v>
      </c>
      <c r="S15" s="151">
        <v>43752</v>
      </c>
      <c r="T15" s="152">
        <v>44118</v>
      </c>
      <c r="U15" s="153">
        <v>44483</v>
      </c>
    </row>
    <row r="16" spans="1:21" ht="14.15" customHeight="1">
      <c r="A16" s="154" t="s">
        <v>37</v>
      </c>
      <c r="B16" s="145">
        <v>10202.4</v>
      </c>
      <c r="C16" s="146"/>
      <c r="D16" s="146"/>
      <c r="E16" s="146"/>
      <c r="F16" s="146"/>
      <c r="G16" s="146"/>
      <c r="H16" s="146"/>
      <c r="I16" s="146"/>
      <c r="J16" s="178" t="s">
        <v>132</v>
      </c>
      <c r="K16" s="175">
        <v>40871</v>
      </c>
      <c r="L16" s="151">
        <v>41237</v>
      </c>
      <c r="M16" s="151">
        <v>41602</v>
      </c>
      <c r="N16" s="151">
        <v>41967</v>
      </c>
      <c r="O16" s="151">
        <v>42332</v>
      </c>
      <c r="P16" s="151">
        <v>42698</v>
      </c>
      <c r="Q16" s="151">
        <v>43063</v>
      </c>
      <c r="R16" s="151">
        <v>43428</v>
      </c>
      <c r="S16" s="151">
        <v>43793</v>
      </c>
      <c r="T16" s="152">
        <v>44159</v>
      </c>
      <c r="U16" s="153">
        <v>44524</v>
      </c>
    </row>
    <row r="17" spans="1:21" ht="14.15" customHeight="1">
      <c r="A17" s="154" t="s">
        <v>31</v>
      </c>
      <c r="B17" s="145">
        <v>20608.594520547944</v>
      </c>
      <c r="C17" s="146"/>
      <c r="D17" s="146"/>
      <c r="E17" s="146"/>
      <c r="F17" s="146"/>
      <c r="G17" s="146"/>
      <c r="H17" s="146"/>
      <c r="I17" s="146"/>
      <c r="J17" s="178" t="s">
        <v>133</v>
      </c>
      <c r="K17" s="175">
        <v>40877</v>
      </c>
      <c r="L17" s="151">
        <v>41243</v>
      </c>
      <c r="M17" s="151">
        <v>41608</v>
      </c>
      <c r="N17" s="151">
        <v>41973</v>
      </c>
      <c r="O17" s="151">
        <v>42338</v>
      </c>
      <c r="P17" s="151">
        <v>42704</v>
      </c>
      <c r="Q17" s="151">
        <v>43069</v>
      </c>
      <c r="R17" s="151">
        <v>43434</v>
      </c>
      <c r="S17" s="151">
        <v>43799</v>
      </c>
      <c r="T17" s="152">
        <v>44165</v>
      </c>
      <c r="U17" s="153">
        <v>44530</v>
      </c>
    </row>
    <row r="18" spans="1:21" ht="14.15" customHeight="1">
      <c r="A18" s="154" t="s">
        <v>32</v>
      </c>
      <c r="B18" s="145">
        <v>20670.482191780822</v>
      </c>
      <c r="C18" s="146"/>
      <c r="D18" s="146"/>
      <c r="E18" s="146"/>
      <c r="F18" s="146"/>
      <c r="G18" s="146"/>
      <c r="H18" s="146"/>
      <c r="I18" s="146"/>
      <c r="J18" s="178" t="s">
        <v>134</v>
      </c>
      <c r="K18" s="175">
        <v>40878</v>
      </c>
      <c r="L18" s="151">
        <v>41244</v>
      </c>
      <c r="M18" s="151">
        <v>41609</v>
      </c>
      <c r="N18" s="151">
        <v>41974</v>
      </c>
      <c r="O18" s="151">
        <v>42339</v>
      </c>
      <c r="P18" s="151">
        <v>42705</v>
      </c>
      <c r="Q18" s="151">
        <v>43070</v>
      </c>
      <c r="R18" s="151">
        <v>43435</v>
      </c>
      <c r="S18" s="151">
        <v>43800</v>
      </c>
      <c r="T18" s="152">
        <v>44166</v>
      </c>
      <c r="U18" s="153">
        <v>44531</v>
      </c>
    </row>
    <row r="19" spans="1:21" ht="14.15" customHeight="1">
      <c r="A19" s="154" t="s">
        <v>11</v>
      </c>
      <c r="B19" s="145">
        <v>31337</v>
      </c>
      <c r="C19" s="146"/>
      <c r="D19" s="146"/>
      <c r="E19" s="146"/>
      <c r="F19" s="146"/>
      <c r="G19" s="146"/>
      <c r="H19" s="146"/>
      <c r="I19" s="146"/>
      <c r="J19" s="178" t="s">
        <v>135</v>
      </c>
      <c r="K19" s="175">
        <v>41031</v>
      </c>
      <c r="L19" s="151">
        <v>41396</v>
      </c>
      <c r="M19" s="151">
        <v>41761</v>
      </c>
      <c r="N19" s="151">
        <v>42126</v>
      </c>
      <c r="O19" s="151">
        <v>42492</v>
      </c>
      <c r="P19" s="151">
        <v>42857</v>
      </c>
      <c r="Q19" s="151">
        <v>43222</v>
      </c>
      <c r="R19" s="151">
        <v>43587</v>
      </c>
      <c r="S19" s="152">
        <v>43953</v>
      </c>
      <c r="T19" s="155">
        <v>44318</v>
      </c>
      <c r="U19" s="153">
        <v>44683</v>
      </c>
    </row>
    <row r="20" spans="1:21" ht="14.15" customHeight="1">
      <c r="A20" s="150" t="s">
        <v>14</v>
      </c>
      <c r="B20" s="145">
        <v>2897</v>
      </c>
      <c r="C20" s="146"/>
      <c r="D20" s="146"/>
      <c r="E20" s="146"/>
      <c r="F20" s="146"/>
      <c r="G20" s="146"/>
      <c r="H20" s="146"/>
      <c r="I20" s="146"/>
      <c r="J20" s="178" t="s">
        <v>136</v>
      </c>
      <c r="K20" s="175">
        <v>41080</v>
      </c>
      <c r="L20" s="151">
        <v>41445</v>
      </c>
      <c r="M20" s="151">
        <v>41810</v>
      </c>
      <c r="N20" s="151">
        <v>42175</v>
      </c>
      <c r="O20" s="151">
        <v>42541</v>
      </c>
      <c r="P20" s="151">
        <v>42906</v>
      </c>
      <c r="Q20" s="151">
        <v>43271</v>
      </c>
      <c r="R20" s="151">
        <v>43636</v>
      </c>
      <c r="S20" s="151">
        <v>44002</v>
      </c>
      <c r="T20" s="155">
        <v>44367</v>
      </c>
      <c r="U20" s="153">
        <v>44732</v>
      </c>
    </row>
    <row r="21" spans="1:21" ht="14.15" customHeight="1">
      <c r="A21" s="150" t="s">
        <v>12</v>
      </c>
      <c r="B21" s="145">
        <v>26751</v>
      </c>
      <c r="C21" s="146"/>
      <c r="D21" s="146"/>
      <c r="E21" s="146"/>
      <c r="F21" s="146"/>
      <c r="G21" s="146"/>
      <c r="H21" s="146"/>
      <c r="I21" s="146"/>
      <c r="J21" s="178" t="s">
        <v>137</v>
      </c>
      <c r="K21" s="175">
        <v>41085</v>
      </c>
      <c r="L21" s="151">
        <v>41450</v>
      </c>
      <c r="M21" s="151">
        <v>41815</v>
      </c>
      <c r="N21" s="151">
        <v>42180</v>
      </c>
      <c r="O21" s="151">
        <v>42546</v>
      </c>
      <c r="P21" s="151">
        <v>42911</v>
      </c>
      <c r="Q21" s="151">
        <v>43276</v>
      </c>
      <c r="R21" s="151">
        <v>43641</v>
      </c>
      <c r="S21" s="152">
        <v>44007</v>
      </c>
      <c r="T21" s="155">
        <v>44372</v>
      </c>
      <c r="U21" s="153">
        <v>44737</v>
      </c>
    </row>
    <row r="22" spans="1:21" ht="14.15" customHeight="1">
      <c r="A22" s="150" t="s">
        <v>15</v>
      </c>
      <c r="B22" s="145">
        <v>3383</v>
      </c>
      <c r="C22" s="146"/>
      <c r="D22" s="146"/>
      <c r="E22" s="146"/>
      <c r="F22" s="146"/>
      <c r="G22" s="146"/>
      <c r="H22" s="146"/>
      <c r="I22" s="146"/>
      <c r="J22" s="178" t="s">
        <v>138</v>
      </c>
      <c r="K22" s="175">
        <v>41183</v>
      </c>
      <c r="L22" s="151">
        <v>41548</v>
      </c>
      <c r="M22" s="151">
        <v>41913</v>
      </c>
      <c r="N22" s="151">
        <v>42278</v>
      </c>
      <c r="O22" s="151">
        <v>42644</v>
      </c>
      <c r="P22" s="151">
        <v>43009</v>
      </c>
      <c r="Q22" s="151">
        <v>43374</v>
      </c>
      <c r="R22" s="151">
        <v>43739</v>
      </c>
      <c r="S22" s="151">
        <v>44105</v>
      </c>
      <c r="T22" s="155">
        <v>44470</v>
      </c>
      <c r="U22" s="153">
        <v>44835</v>
      </c>
    </row>
    <row r="23" spans="1:21" ht="14.15" customHeight="1">
      <c r="A23" s="150" t="s">
        <v>20</v>
      </c>
      <c r="B23" s="145">
        <v>839.3835616438356</v>
      </c>
      <c r="C23" s="146"/>
      <c r="D23" s="146"/>
      <c r="E23" s="146"/>
      <c r="F23" s="146"/>
      <c r="G23" s="146"/>
      <c r="H23" s="146"/>
      <c r="I23" s="146"/>
      <c r="J23" s="178" t="s">
        <v>139</v>
      </c>
      <c r="K23" s="175">
        <v>41401</v>
      </c>
      <c r="L23" s="151">
        <v>41766</v>
      </c>
      <c r="M23" s="151">
        <v>42131</v>
      </c>
      <c r="N23" s="151">
        <v>42497</v>
      </c>
      <c r="O23" s="151">
        <v>42862</v>
      </c>
      <c r="P23" s="151">
        <v>43227</v>
      </c>
      <c r="Q23" s="151">
        <v>43592</v>
      </c>
      <c r="R23" s="151">
        <v>43958</v>
      </c>
      <c r="S23" s="155">
        <v>44323</v>
      </c>
      <c r="T23" s="155">
        <v>44688</v>
      </c>
      <c r="U23" s="156">
        <v>45053</v>
      </c>
    </row>
    <row r="24" spans="1:21" ht="14.15" customHeight="1">
      <c r="A24" s="150" t="s">
        <v>17</v>
      </c>
      <c r="B24" s="145">
        <v>3583.484931506849</v>
      </c>
      <c r="C24" s="146"/>
      <c r="D24" s="146"/>
      <c r="E24" s="146"/>
      <c r="F24" s="146"/>
      <c r="G24" s="146"/>
      <c r="H24" s="146"/>
      <c r="I24" s="146"/>
      <c r="J24" s="178" t="s">
        <v>140</v>
      </c>
      <c r="K24" s="175">
        <v>41456</v>
      </c>
      <c r="L24" s="151">
        <v>41821</v>
      </c>
      <c r="M24" s="151">
        <v>42186</v>
      </c>
      <c r="N24" s="151">
        <v>42552</v>
      </c>
      <c r="O24" s="151">
        <v>42917</v>
      </c>
      <c r="P24" s="151">
        <v>43282</v>
      </c>
      <c r="Q24" s="151">
        <v>43647</v>
      </c>
      <c r="R24" s="151">
        <v>44013</v>
      </c>
      <c r="S24" s="155">
        <v>44378</v>
      </c>
      <c r="T24" s="155">
        <v>44743</v>
      </c>
      <c r="U24" s="156">
        <v>45108</v>
      </c>
    </row>
    <row r="25" spans="1:21" ht="14.15" customHeight="1">
      <c r="A25" s="150" t="s">
        <v>108</v>
      </c>
      <c r="B25" s="145">
        <v>1598.7671232876712</v>
      </c>
      <c r="C25" s="146"/>
      <c r="D25" s="146"/>
      <c r="E25" s="146"/>
      <c r="F25" s="146"/>
      <c r="G25" s="146"/>
      <c r="H25" s="146"/>
      <c r="I25" s="146"/>
      <c r="J25" s="178" t="s">
        <v>141</v>
      </c>
      <c r="K25" s="175">
        <v>41465</v>
      </c>
      <c r="L25" s="151">
        <v>41830</v>
      </c>
      <c r="M25" s="151">
        <v>42195</v>
      </c>
      <c r="N25" s="151">
        <v>42561</v>
      </c>
      <c r="O25" s="151">
        <v>42926</v>
      </c>
      <c r="P25" s="151">
        <v>43291</v>
      </c>
      <c r="Q25" s="151">
        <v>43656</v>
      </c>
      <c r="R25" s="151">
        <v>44022</v>
      </c>
      <c r="S25" s="155">
        <v>44387</v>
      </c>
      <c r="T25" s="155">
        <v>44752</v>
      </c>
      <c r="U25" s="156">
        <v>45117</v>
      </c>
    </row>
    <row r="26" spans="1:21" ht="14.15" customHeight="1">
      <c r="A26" s="157" t="s">
        <v>79</v>
      </c>
      <c r="B26" s="145">
        <v>18157</v>
      </c>
      <c r="C26" s="146"/>
      <c r="D26" s="146"/>
      <c r="E26" s="146"/>
      <c r="F26" s="146"/>
      <c r="G26" s="146"/>
      <c r="H26" s="146"/>
      <c r="I26" s="146"/>
      <c r="J26" s="178" t="s">
        <v>142</v>
      </c>
      <c r="K26" s="175">
        <v>41558</v>
      </c>
      <c r="L26" s="151">
        <v>41923</v>
      </c>
      <c r="M26" s="151">
        <v>42288</v>
      </c>
      <c r="N26" s="151">
        <v>42654</v>
      </c>
      <c r="O26" s="151">
        <v>43019</v>
      </c>
      <c r="P26" s="151">
        <v>43384</v>
      </c>
      <c r="Q26" s="151">
        <v>43749</v>
      </c>
      <c r="R26" s="151">
        <v>44115</v>
      </c>
      <c r="S26" s="155">
        <v>44480</v>
      </c>
      <c r="T26" s="155">
        <v>44845</v>
      </c>
      <c r="U26" s="156">
        <v>45210</v>
      </c>
    </row>
    <row r="27" spans="1:21" ht="14.15" customHeight="1">
      <c r="A27" s="150" t="s">
        <v>40</v>
      </c>
      <c r="B27" s="145">
        <v>4539</v>
      </c>
      <c r="C27" s="146"/>
      <c r="D27" s="146"/>
      <c r="E27" s="146"/>
      <c r="F27" s="146"/>
      <c r="G27" s="146"/>
      <c r="H27" s="146"/>
      <c r="I27" s="146"/>
      <c r="J27" s="178" t="s">
        <v>143</v>
      </c>
      <c r="K27" s="175">
        <v>41565</v>
      </c>
      <c r="L27" s="151">
        <v>41930</v>
      </c>
      <c r="M27" s="151">
        <v>42295</v>
      </c>
      <c r="N27" s="151">
        <v>42661</v>
      </c>
      <c r="O27" s="151">
        <v>43026</v>
      </c>
      <c r="P27" s="151">
        <v>43391</v>
      </c>
      <c r="Q27" s="151">
        <v>43756</v>
      </c>
      <c r="R27" s="151">
        <v>44122</v>
      </c>
      <c r="S27" s="155">
        <v>44487</v>
      </c>
      <c r="T27" s="155">
        <v>44852</v>
      </c>
      <c r="U27" s="156">
        <v>45217</v>
      </c>
    </row>
    <row r="28" spans="1:21" ht="14.15" customHeight="1">
      <c r="A28" s="150" t="s">
        <v>46</v>
      </c>
      <c r="B28" s="145">
        <v>9209</v>
      </c>
      <c r="C28" s="146"/>
      <c r="D28" s="146"/>
      <c r="E28" s="146"/>
      <c r="F28" s="146"/>
      <c r="G28" s="146"/>
      <c r="H28" s="146"/>
      <c r="I28" s="146"/>
      <c r="J28" s="178" t="s">
        <v>144</v>
      </c>
      <c r="K28" s="175">
        <v>41585</v>
      </c>
      <c r="L28" s="151">
        <v>41950</v>
      </c>
      <c r="M28" s="151">
        <v>42315</v>
      </c>
      <c r="N28" s="151">
        <v>42681</v>
      </c>
      <c r="O28" s="151">
        <v>43046</v>
      </c>
      <c r="P28" s="151">
        <v>43411</v>
      </c>
      <c r="Q28" s="151">
        <v>43776</v>
      </c>
      <c r="R28" s="151">
        <v>44142</v>
      </c>
      <c r="S28" s="155">
        <v>44507</v>
      </c>
      <c r="T28" s="155">
        <v>44872</v>
      </c>
      <c r="U28" s="158">
        <v>45237</v>
      </c>
    </row>
    <row r="29" spans="1:21" ht="14.15" customHeight="1">
      <c r="A29" s="150" t="s">
        <v>16</v>
      </c>
      <c r="B29" s="145">
        <v>17269</v>
      </c>
      <c r="C29" s="146"/>
      <c r="D29" s="146"/>
      <c r="E29" s="146"/>
      <c r="F29" s="146"/>
      <c r="G29" s="146"/>
      <c r="H29" s="146"/>
      <c r="I29" s="146"/>
      <c r="J29" s="178" t="s">
        <v>145</v>
      </c>
      <c r="K29" s="175">
        <v>41596</v>
      </c>
      <c r="L29" s="151">
        <v>41961</v>
      </c>
      <c r="M29" s="151">
        <v>42326</v>
      </c>
      <c r="N29" s="151">
        <v>42692</v>
      </c>
      <c r="O29" s="151">
        <v>43057</v>
      </c>
      <c r="P29" s="151">
        <v>43422</v>
      </c>
      <c r="Q29" s="151">
        <v>43787</v>
      </c>
      <c r="R29" s="151">
        <v>44153</v>
      </c>
      <c r="S29" s="155">
        <v>44518</v>
      </c>
      <c r="T29" s="155">
        <v>44883</v>
      </c>
      <c r="U29" s="156">
        <v>45248</v>
      </c>
    </row>
    <row r="30" spans="1:21" ht="14.15" customHeight="1">
      <c r="A30" s="150" t="s">
        <v>13</v>
      </c>
      <c r="B30" s="145">
        <v>149592</v>
      </c>
      <c r="C30" s="146"/>
      <c r="D30" s="146"/>
      <c r="E30" s="146"/>
      <c r="F30" s="146"/>
      <c r="G30" s="146"/>
      <c r="H30" s="146"/>
      <c r="I30" s="146"/>
      <c r="J30" s="178" t="s">
        <v>146</v>
      </c>
      <c r="K30" s="175">
        <v>41764</v>
      </c>
      <c r="L30" s="151">
        <v>42129</v>
      </c>
      <c r="M30" s="151">
        <v>42495</v>
      </c>
      <c r="N30" s="151">
        <v>42860</v>
      </c>
      <c r="O30" s="151">
        <v>43225</v>
      </c>
      <c r="P30" s="151">
        <v>43590</v>
      </c>
      <c r="Q30" s="152">
        <v>43956</v>
      </c>
      <c r="R30" s="155">
        <v>44321</v>
      </c>
      <c r="S30" s="155">
        <v>44686</v>
      </c>
      <c r="T30" s="151">
        <v>45051</v>
      </c>
      <c r="U30" s="156">
        <v>45417</v>
      </c>
    </row>
    <row r="31" spans="1:21" ht="14.15" customHeight="1">
      <c r="A31" s="150" t="s">
        <v>18</v>
      </c>
      <c r="B31" s="145">
        <v>14801.712328767124</v>
      </c>
      <c r="C31" s="146"/>
      <c r="D31" s="146"/>
      <c r="E31" s="146"/>
      <c r="F31" s="146"/>
      <c r="G31" s="146"/>
      <c r="H31" s="146"/>
      <c r="I31" s="146"/>
      <c r="J31" s="178" t="s">
        <v>147</v>
      </c>
      <c r="K31" s="175">
        <v>41995</v>
      </c>
      <c r="L31" s="151">
        <v>42360</v>
      </c>
      <c r="M31" s="151">
        <v>42726</v>
      </c>
      <c r="N31" s="151">
        <v>43091</v>
      </c>
      <c r="O31" s="151">
        <v>43456</v>
      </c>
      <c r="P31" s="151">
        <v>43821</v>
      </c>
      <c r="Q31" s="151">
        <v>44187</v>
      </c>
      <c r="R31" s="155">
        <v>44552</v>
      </c>
      <c r="S31" s="155">
        <v>44917</v>
      </c>
      <c r="T31" s="151">
        <v>45282</v>
      </c>
      <c r="U31" s="156">
        <v>45648</v>
      </c>
    </row>
    <row r="32" spans="1:21" ht="14.15" customHeight="1">
      <c r="A32" s="150" t="s">
        <v>19</v>
      </c>
      <c r="B32" s="145">
        <v>7207.446575342466</v>
      </c>
      <c r="C32" s="146"/>
      <c r="D32" s="146"/>
      <c r="E32" s="146"/>
      <c r="F32" s="146"/>
      <c r="G32" s="146"/>
      <c r="H32" s="146"/>
      <c r="I32" s="146"/>
      <c r="J32" s="178" t="s">
        <v>148</v>
      </c>
      <c r="K32" s="175">
        <v>42003</v>
      </c>
      <c r="L32" s="151">
        <v>42368</v>
      </c>
      <c r="M32" s="151">
        <v>42734</v>
      </c>
      <c r="N32" s="151">
        <v>43099</v>
      </c>
      <c r="O32" s="151">
        <v>43464</v>
      </c>
      <c r="P32" s="151">
        <v>43829</v>
      </c>
      <c r="Q32" s="151">
        <v>44195</v>
      </c>
      <c r="R32" s="155">
        <v>44560</v>
      </c>
      <c r="S32" s="155">
        <v>44925</v>
      </c>
      <c r="T32" s="151">
        <v>45290</v>
      </c>
      <c r="U32" s="156">
        <v>45656</v>
      </c>
    </row>
    <row r="33" spans="1:21" ht="14.15" customHeight="1">
      <c r="A33" s="150" t="s">
        <v>21</v>
      </c>
      <c r="B33" s="145">
        <v>7300.684931506849</v>
      </c>
      <c r="C33" s="146"/>
      <c r="D33" s="146"/>
      <c r="E33" s="146"/>
      <c r="F33" s="146"/>
      <c r="G33" s="146"/>
      <c r="H33" s="146"/>
      <c r="I33" s="146"/>
      <c r="J33" s="178" t="s">
        <v>149</v>
      </c>
      <c r="K33" s="176">
        <v>42058</v>
      </c>
      <c r="L33" s="152">
        <v>42423</v>
      </c>
      <c r="M33" s="152">
        <v>42789</v>
      </c>
      <c r="N33" s="152">
        <v>43154</v>
      </c>
      <c r="O33" s="152">
        <v>43519</v>
      </c>
      <c r="P33" s="152">
        <v>43884</v>
      </c>
      <c r="Q33" s="155">
        <v>44250</v>
      </c>
      <c r="R33" s="155">
        <v>44615</v>
      </c>
      <c r="S33" s="152">
        <v>44980</v>
      </c>
      <c r="T33" s="152">
        <v>45345</v>
      </c>
      <c r="U33" s="159">
        <v>45711</v>
      </c>
    </row>
    <row r="34" spans="1:21" ht="14.15" customHeight="1" thickBot="1">
      <c r="A34" s="160" t="s">
        <v>22</v>
      </c>
      <c r="B34" s="161">
        <v>35944.747945205476</v>
      </c>
      <c r="C34" s="146"/>
      <c r="D34" s="146"/>
      <c r="E34" s="146"/>
      <c r="F34" s="146"/>
      <c r="G34" s="146"/>
      <c r="H34" s="146"/>
      <c r="I34" s="146"/>
      <c r="J34" s="179" t="s">
        <v>150</v>
      </c>
      <c r="K34" s="177">
        <v>42606</v>
      </c>
      <c r="L34" s="162">
        <v>42971</v>
      </c>
      <c r="M34" s="162">
        <v>43336</v>
      </c>
      <c r="N34" s="162">
        <v>43701</v>
      </c>
      <c r="O34" s="162">
        <v>44067</v>
      </c>
      <c r="P34" s="163">
        <v>44432</v>
      </c>
      <c r="Q34" s="163">
        <v>44797</v>
      </c>
      <c r="R34" s="162">
        <v>45162</v>
      </c>
      <c r="S34" s="162">
        <v>45528</v>
      </c>
      <c r="T34" s="162">
        <v>45893</v>
      </c>
      <c r="U34" s="164">
        <v>46258</v>
      </c>
    </row>
    <row r="35" spans="1:21" ht="14.15" customHeight="1" thickBot="1">
      <c r="A35" s="165" t="s">
        <v>107</v>
      </c>
      <c r="B35" s="166">
        <f>SUM(B4:B34)</f>
        <v>499999.99999999994</v>
      </c>
      <c r="C35" s="167"/>
      <c r="D35" s="167"/>
      <c r="E35" s="167"/>
      <c r="F35" s="167"/>
      <c r="G35" s="167"/>
      <c r="H35" s="167"/>
      <c r="I35" s="167"/>
      <c r="J35" s="136"/>
      <c r="K35" s="168" t="s">
        <v>57</v>
      </c>
      <c r="L35" s="169">
        <v>0.015</v>
      </c>
      <c r="M35" s="169">
        <v>0.02</v>
      </c>
      <c r="N35" s="169">
        <v>0.025</v>
      </c>
      <c r="O35" s="169">
        <v>0.03</v>
      </c>
      <c r="P35" s="169">
        <v>0.035</v>
      </c>
      <c r="Q35" s="169">
        <v>0.04</v>
      </c>
      <c r="R35" s="169">
        <v>0.035</v>
      </c>
      <c r="S35" s="169">
        <v>0.03</v>
      </c>
      <c r="T35" s="169">
        <v>0.025</v>
      </c>
      <c r="U35" s="170">
        <v>0.02</v>
      </c>
    </row>
    <row r="36" spans="1:21" ht="15.5">
      <c r="A36" s="45"/>
      <c r="B36" s="129"/>
      <c r="C36" s="129"/>
      <c r="D36" s="129"/>
      <c r="E36" s="129"/>
      <c r="F36" s="129"/>
      <c r="G36" s="129"/>
      <c r="H36" s="129"/>
      <c r="I36" s="129"/>
      <c r="K36" s="130"/>
      <c r="L36" s="131"/>
      <c r="M36" s="131"/>
      <c r="N36" s="131"/>
      <c r="O36" s="131"/>
      <c r="P36" s="131"/>
      <c r="Q36" s="131"/>
      <c r="R36" s="131"/>
      <c r="S36" s="131"/>
      <c r="T36" s="131"/>
      <c r="U36" s="131"/>
    </row>
    <row r="39" spans="1:21" ht="16" thickBot="1">
      <c r="A39" s="8" t="s">
        <v>104</v>
      </c>
      <c r="B39" s="8"/>
      <c r="C39" s="132"/>
      <c r="D39" s="132"/>
      <c r="E39" s="132"/>
      <c r="F39" s="8"/>
      <c r="G39" s="8"/>
      <c r="H39" s="8"/>
      <c r="I39" s="8"/>
      <c r="K39" s="227" t="s">
        <v>119</v>
      </c>
      <c r="L39" s="227"/>
      <c r="M39" s="227"/>
      <c r="N39" s="227"/>
      <c r="O39" s="227"/>
      <c r="P39" s="227"/>
      <c r="Q39" s="227"/>
      <c r="R39" s="227"/>
      <c r="S39" s="227"/>
      <c r="T39" s="227"/>
      <c r="U39" s="227"/>
    </row>
    <row r="40" spans="2:21" ht="15" thickBot="1">
      <c r="B40" s="52" t="s">
        <v>106</v>
      </c>
      <c r="C40" s="133"/>
      <c r="D40" s="133"/>
      <c r="E40" s="133"/>
      <c r="F40" s="126"/>
      <c r="G40" s="126"/>
      <c r="H40" s="126"/>
      <c r="I40" s="126"/>
      <c r="K40" s="238" t="s">
        <v>45</v>
      </c>
      <c r="L40" s="229"/>
      <c r="M40" s="229"/>
      <c r="N40" s="229"/>
      <c r="O40" s="229"/>
      <c r="P40" s="229"/>
      <c r="Q40" s="229"/>
      <c r="R40" s="229"/>
      <c r="S40" s="229"/>
      <c r="T40" s="229"/>
      <c r="U40" s="230"/>
    </row>
    <row r="41" spans="1:21" ht="15" thickBot="1">
      <c r="A41" s="9" t="s">
        <v>44</v>
      </c>
      <c r="B41" s="54" t="s">
        <v>105</v>
      </c>
      <c r="C41" s="134"/>
      <c r="D41" s="134"/>
      <c r="E41" s="134"/>
      <c r="F41" s="125"/>
      <c r="G41" s="125"/>
      <c r="H41" s="125"/>
      <c r="I41" s="125"/>
      <c r="J41" s="190" t="s">
        <v>120</v>
      </c>
      <c r="K41" s="182" t="s">
        <v>42</v>
      </c>
      <c r="L41" s="26" t="s">
        <v>47</v>
      </c>
      <c r="M41" s="26" t="s">
        <v>48</v>
      </c>
      <c r="N41" s="26" t="s">
        <v>49</v>
      </c>
      <c r="O41" s="26" t="s">
        <v>50</v>
      </c>
      <c r="P41" s="26" t="s">
        <v>51</v>
      </c>
      <c r="Q41" s="26" t="s">
        <v>52</v>
      </c>
      <c r="R41" s="26" t="s">
        <v>53</v>
      </c>
      <c r="S41" s="26" t="s">
        <v>54</v>
      </c>
      <c r="T41" s="26" t="s">
        <v>55</v>
      </c>
      <c r="U41" s="27" t="s">
        <v>56</v>
      </c>
    </row>
    <row r="42" spans="1:21" ht="15.5">
      <c r="A42" s="37" t="s">
        <v>11</v>
      </c>
      <c r="B42" s="53">
        <v>10591.643835616438</v>
      </c>
      <c r="C42" s="127"/>
      <c r="D42" s="127"/>
      <c r="E42" s="127"/>
      <c r="F42" s="127"/>
      <c r="G42" s="127"/>
      <c r="H42" s="127"/>
      <c r="I42" s="127"/>
      <c r="J42" s="189" t="s">
        <v>135</v>
      </c>
      <c r="K42" s="183">
        <v>41031</v>
      </c>
      <c r="L42" s="28">
        <v>41396</v>
      </c>
      <c r="M42" s="28">
        <v>41761</v>
      </c>
      <c r="N42" s="28">
        <v>42126</v>
      </c>
      <c r="O42" s="28">
        <v>42492</v>
      </c>
      <c r="P42" s="28">
        <v>42857</v>
      </c>
      <c r="Q42" s="28">
        <v>43222</v>
      </c>
      <c r="R42" s="28">
        <v>43587</v>
      </c>
      <c r="S42" s="29">
        <v>43953</v>
      </c>
      <c r="T42" s="29">
        <v>44318</v>
      </c>
      <c r="U42" s="30">
        <v>44683</v>
      </c>
    </row>
    <row r="43" spans="1:21" ht="15.5">
      <c r="A43" s="4" t="s">
        <v>14</v>
      </c>
      <c r="B43" s="47">
        <v>1349.2876712328766</v>
      </c>
      <c r="C43" s="128"/>
      <c r="D43" s="128"/>
      <c r="E43" s="128"/>
      <c r="F43" s="128"/>
      <c r="G43" s="128"/>
      <c r="H43" s="128"/>
      <c r="I43" s="128"/>
      <c r="J43" s="187" t="s">
        <v>136</v>
      </c>
      <c r="K43" s="184">
        <v>41080</v>
      </c>
      <c r="L43" s="31">
        <v>41445</v>
      </c>
      <c r="M43" s="31">
        <v>41810</v>
      </c>
      <c r="N43" s="31">
        <v>42175</v>
      </c>
      <c r="O43" s="31">
        <v>42541</v>
      </c>
      <c r="P43" s="31">
        <v>42906</v>
      </c>
      <c r="Q43" s="31">
        <v>43271</v>
      </c>
      <c r="R43" s="31">
        <v>43636</v>
      </c>
      <c r="S43" s="31">
        <v>44002</v>
      </c>
      <c r="T43" s="32">
        <v>44367</v>
      </c>
      <c r="U43" s="33">
        <v>44732</v>
      </c>
    </row>
    <row r="44" spans="1:21" ht="15.5">
      <c r="A44" s="4" t="s">
        <v>12</v>
      </c>
      <c r="B44" s="47">
        <v>13370</v>
      </c>
      <c r="C44" s="128"/>
      <c r="D44" s="128"/>
      <c r="E44" s="128"/>
      <c r="F44" s="128"/>
      <c r="G44" s="128"/>
      <c r="H44" s="128"/>
      <c r="I44" s="128"/>
      <c r="J44" s="187" t="s">
        <v>137</v>
      </c>
      <c r="K44" s="184">
        <v>41085</v>
      </c>
      <c r="L44" s="31">
        <v>41450</v>
      </c>
      <c r="M44" s="31">
        <v>41815</v>
      </c>
      <c r="N44" s="31">
        <v>42180</v>
      </c>
      <c r="O44" s="31">
        <v>42546</v>
      </c>
      <c r="P44" s="31">
        <v>42911</v>
      </c>
      <c r="Q44" s="31">
        <v>43276</v>
      </c>
      <c r="R44" s="31">
        <v>43641</v>
      </c>
      <c r="S44" s="32">
        <v>44007</v>
      </c>
      <c r="T44" s="32">
        <v>44372</v>
      </c>
      <c r="U44" s="33">
        <v>44737</v>
      </c>
    </row>
    <row r="45" spans="1:21" ht="15.5">
      <c r="A45" s="4" t="s">
        <v>15</v>
      </c>
      <c r="B45" s="47">
        <v>2530.2986301369865</v>
      </c>
      <c r="C45" s="128"/>
      <c r="D45" s="128"/>
      <c r="E45" s="128"/>
      <c r="F45" s="128"/>
      <c r="G45" s="128"/>
      <c r="H45" s="128"/>
      <c r="I45" s="128"/>
      <c r="J45" s="187" t="s">
        <v>138</v>
      </c>
      <c r="K45" s="184">
        <v>41183</v>
      </c>
      <c r="L45" s="31">
        <v>41548</v>
      </c>
      <c r="M45" s="31">
        <v>41913</v>
      </c>
      <c r="N45" s="31">
        <v>42278</v>
      </c>
      <c r="O45" s="31">
        <v>42644</v>
      </c>
      <c r="P45" s="31">
        <v>43009</v>
      </c>
      <c r="Q45" s="31">
        <v>43374</v>
      </c>
      <c r="R45" s="31">
        <v>43739</v>
      </c>
      <c r="S45" s="31">
        <v>44105</v>
      </c>
      <c r="T45" s="32">
        <v>44470</v>
      </c>
      <c r="U45" s="33">
        <v>44835</v>
      </c>
    </row>
    <row r="46" spans="1:21" ht="15.5">
      <c r="A46" s="4" t="s">
        <v>20</v>
      </c>
      <c r="B46" s="47">
        <v>2451</v>
      </c>
      <c r="C46" s="128"/>
      <c r="D46" s="128"/>
      <c r="E46" s="128"/>
      <c r="F46" s="128"/>
      <c r="G46" s="128"/>
      <c r="H46" s="128"/>
      <c r="I46" s="128"/>
      <c r="J46" s="187" t="s">
        <v>139</v>
      </c>
      <c r="K46" s="184">
        <v>41401</v>
      </c>
      <c r="L46" s="31">
        <v>41766</v>
      </c>
      <c r="M46" s="31">
        <v>42131</v>
      </c>
      <c r="N46" s="31">
        <v>42497</v>
      </c>
      <c r="O46" s="31">
        <v>42862</v>
      </c>
      <c r="P46" s="31">
        <v>43227</v>
      </c>
      <c r="Q46" s="31">
        <v>43592</v>
      </c>
      <c r="R46" s="31">
        <v>43958</v>
      </c>
      <c r="S46" s="32">
        <v>44323</v>
      </c>
      <c r="T46" s="34">
        <v>44688</v>
      </c>
      <c r="U46" s="33">
        <v>45053</v>
      </c>
    </row>
    <row r="47" spans="1:21" ht="15.5">
      <c r="A47" s="4" t="s">
        <v>17</v>
      </c>
      <c r="B47" s="47">
        <v>4363</v>
      </c>
      <c r="C47" s="128"/>
      <c r="D47" s="128"/>
      <c r="E47" s="128"/>
      <c r="F47" s="128"/>
      <c r="G47" s="128"/>
      <c r="H47" s="128"/>
      <c r="I47" s="128"/>
      <c r="J47" s="187" t="s">
        <v>140</v>
      </c>
      <c r="K47" s="184">
        <v>41456</v>
      </c>
      <c r="L47" s="31">
        <v>41821</v>
      </c>
      <c r="M47" s="31">
        <v>42186</v>
      </c>
      <c r="N47" s="31">
        <v>42552</v>
      </c>
      <c r="O47" s="31">
        <v>42917</v>
      </c>
      <c r="P47" s="31">
        <v>43282</v>
      </c>
      <c r="Q47" s="31">
        <v>43647</v>
      </c>
      <c r="R47" s="31">
        <v>44013</v>
      </c>
      <c r="S47" s="32">
        <v>44378</v>
      </c>
      <c r="T47" s="34">
        <v>44743</v>
      </c>
      <c r="U47" s="33">
        <v>45108</v>
      </c>
    </row>
    <row r="48" spans="1:21" ht="15.5">
      <c r="A48" s="4" t="s">
        <v>108</v>
      </c>
      <c r="B48" s="47">
        <v>2122</v>
      </c>
      <c r="C48" s="128"/>
      <c r="D48" s="128"/>
      <c r="E48" s="128"/>
      <c r="F48" s="128"/>
      <c r="G48" s="128"/>
      <c r="H48" s="128"/>
      <c r="I48" s="128"/>
      <c r="J48" s="187" t="s">
        <v>141</v>
      </c>
      <c r="K48" s="184">
        <v>41465</v>
      </c>
      <c r="L48" s="31">
        <v>41830</v>
      </c>
      <c r="M48" s="31">
        <v>42195</v>
      </c>
      <c r="N48" s="31">
        <v>42561</v>
      </c>
      <c r="O48" s="31">
        <v>42926</v>
      </c>
      <c r="P48" s="31">
        <v>43291</v>
      </c>
      <c r="Q48" s="31">
        <v>43656</v>
      </c>
      <c r="R48" s="31">
        <v>44022</v>
      </c>
      <c r="S48" s="32">
        <v>44387</v>
      </c>
      <c r="T48" s="34">
        <v>44752</v>
      </c>
      <c r="U48" s="33">
        <v>45117</v>
      </c>
    </row>
    <row r="49" spans="1:21" ht="15.5">
      <c r="A49" s="6" t="s">
        <v>79</v>
      </c>
      <c r="B49" s="47">
        <v>18157</v>
      </c>
      <c r="C49" s="128"/>
      <c r="D49" s="128"/>
      <c r="E49" s="128"/>
      <c r="F49" s="128"/>
      <c r="G49" s="128"/>
      <c r="H49" s="128"/>
      <c r="I49" s="128"/>
      <c r="J49" s="187" t="s">
        <v>142</v>
      </c>
      <c r="K49" s="184">
        <v>41558</v>
      </c>
      <c r="L49" s="31">
        <v>41923</v>
      </c>
      <c r="M49" s="31">
        <v>42288</v>
      </c>
      <c r="N49" s="31">
        <v>42654</v>
      </c>
      <c r="O49" s="31">
        <v>43019</v>
      </c>
      <c r="P49" s="31">
        <v>43384</v>
      </c>
      <c r="Q49" s="31">
        <v>43749</v>
      </c>
      <c r="R49" s="31">
        <v>44115</v>
      </c>
      <c r="S49" s="32">
        <v>44480</v>
      </c>
      <c r="T49" s="34">
        <v>44845</v>
      </c>
      <c r="U49" s="33">
        <v>45210</v>
      </c>
    </row>
    <row r="50" spans="1:21" ht="15.5">
      <c r="A50" s="4" t="s">
        <v>40</v>
      </c>
      <c r="B50" s="47">
        <v>4539</v>
      </c>
      <c r="C50" s="128"/>
      <c r="D50" s="128"/>
      <c r="E50" s="128"/>
      <c r="F50" s="128"/>
      <c r="G50" s="128"/>
      <c r="H50" s="128"/>
      <c r="I50" s="128"/>
      <c r="J50" s="187" t="s">
        <v>143</v>
      </c>
      <c r="K50" s="184">
        <v>41565</v>
      </c>
      <c r="L50" s="31">
        <v>41930</v>
      </c>
      <c r="M50" s="31">
        <v>42295</v>
      </c>
      <c r="N50" s="31">
        <v>42661</v>
      </c>
      <c r="O50" s="31">
        <v>43026</v>
      </c>
      <c r="P50" s="31">
        <v>43391</v>
      </c>
      <c r="Q50" s="31">
        <v>43756</v>
      </c>
      <c r="R50" s="31">
        <v>44122</v>
      </c>
      <c r="S50" s="32">
        <v>44487</v>
      </c>
      <c r="T50" s="34">
        <v>44852</v>
      </c>
      <c r="U50" s="33">
        <v>45217</v>
      </c>
    </row>
    <row r="51" spans="1:21" ht="15.5">
      <c r="A51" s="4" t="s">
        <v>46</v>
      </c>
      <c r="B51" s="47">
        <v>9209</v>
      </c>
      <c r="C51" s="128"/>
      <c r="D51" s="128"/>
      <c r="E51" s="128"/>
      <c r="F51" s="128"/>
      <c r="G51" s="128"/>
      <c r="H51" s="128"/>
      <c r="I51" s="128"/>
      <c r="J51" s="187" t="s">
        <v>144</v>
      </c>
      <c r="K51" s="184">
        <v>41585</v>
      </c>
      <c r="L51" s="31">
        <v>41950</v>
      </c>
      <c r="M51" s="31">
        <v>42315</v>
      </c>
      <c r="N51" s="31">
        <v>42681</v>
      </c>
      <c r="O51" s="31">
        <v>43046</v>
      </c>
      <c r="P51" s="31">
        <v>43411</v>
      </c>
      <c r="Q51" s="31">
        <v>43776</v>
      </c>
      <c r="R51" s="31">
        <v>44142</v>
      </c>
      <c r="S51" s="32">
        <v>44507</v>
      </c>
      <c r="T51" s="34">
        <v>44872</v>
      </c>
      <c r="U51" s="33">
        <v>45237</v>
      </c>
    </row>
    <row r="52" spans="1:21" ht="15.5">
      <c r="A52" s="4" t="s">
        <v>16</v>
      </c>
      <c r="B52" s="47">
        <v>17269</v>
      </c>
      <c r="C52" s="128"/>
      <c r="D52" s="128"/>
      <c r="E52" s="128"/>
      <c r="F52" s="128"/>
      <c r="G52" s="128"/>
      <c r="H52" s="128"/>
      <c r="I52" s="128"/>
      <c r="J52" s="187" t="s">
        <v>145</v>
      </c>
      <c r="K52" s="184">
        <v>41596</v>
      </c>
      <c r="L52" s="31">
        <v>41961</v>
      </c>
      <c r="M52" s="31">
        <v>42326</v>
      </c>
      <c r="N52" s="31">
        <v>42692</v>
      </c>
      <c r="O52" s="31">
        <v>43057</v>
      </c>
      <c r="P52" s="31">
        <v>43422</v>
      </c>
      <c r="Q52" s="31">
        <v>43787</v>
      </c>
      <c r="R52" s="31">
        <v>44153</v>
      </c>
      <c r="S52" s="32">
        <v>44518</v>
      </c>
      <c r="T52" s="34">
        <v>44883</v>
      </c>
      <c r="U52" s="33">
        <v>45248</v>
      </c>
    </row>
    <row r="53" spans="1:21" ht="15.5">
      <c r="A53" s="4" t="s">
        <v>13</v>
      </c>
      <c r="B53" s="47">
        <v>149592</v>
      </c>
      <c r="C53" s="128"/>
      <c r="D53" s="128"/>
      <c r="E53" s="128"/>
      <c r="F53" s="128"/>
      <c r="G53" s="128"/>
      <c r="H53" s="128"/>
      <c r="I53" s="128"/>
      <c r="J53" s="187" t="s">
        <v>146</v>
      </c>
      <c r="K53" s="184">
        <v>41764</v>
      </c>
      <c r="L53" s="31">
        <v>42129</v>
      </c>
      <c r="M53" s="31">
        <v>42495</v>
      </c>
      <c r="N53" s="31">
        <v>42860</v>
      </c>
      <c r="O53" s="31">
        <v>43225</v>
      </c>
      <c r="P53" s="31">
        <v>43590</v>
      </c>
      <c r="Q53" s="32">
        <v>43956</v>
      </c>
      <c r="R53" s="32">
        <v>44321</v>
      </c>
      <c r="S53" s="34">
        <v>44686</v>
      </c>
      <c r="T53" s="34">
        <v>45051</v>
      </c>
      <c r="U53" s="35">
        <v>45417</v>
      </c>
    </row>
    <row r="54" spans="1:21" ht="15.5">
      <c r="A54" s="4" t="s">
        <v>18</v>
      </c>
      <c r="B54" s="47">
        <v>25914</v>
      </c>
      <c r="C54" s="128"/>
      <c r="D54" s="128"/>
      <c r="E54" s="128"/>
      <c r="F54" s="128"/>
      <c r="G54" s="128"/>
      <c r="H54" s="128"/>
      <c r="I54" s="128"/>
      <c r="J54" s="187" t="s">
        <v>147</v>
      </c>
      <c r="K54" s="184">
        <v>41995</v>
      </c>
      <c r="L54" s="31">
        <v>42360</v>
      </c>
      <c r="M54" s="31">
        <v>42726</v>
      </c>
      <c r="N54" s="31">
        <v>43091</v>
      </c>
      <c r="O54" s="31">
        <v>43456</v>
      </c>
      <c r="P54" s="31">
        <v>43821</v>
      </c>
      <c r="Q54" s="31">
        <v>44187</v>
      </c>
      <c r="R54" s="32">
        <v>44552</v>
      </c>
      <c r="S54" s="34">
        <v>44917</v>
      </c>
      <c r="T54" s="34">
        <v>45282</v>
      </c>
      <c r="U54" s="35">
        <v>45648</v>
      </c>
    </row>
    <row r="55" spans="1:21" ht="15.5">
      <c r="A55" s="4" t="s">
        <v>19</v>
      </c>
      <c r="B55" s="47">
        <v>16830</v>
      </c>
      <c r="C55" s="128"/>
      <c r="D55" s="128"/>
      <c r="E55" s="128"/>
      <c r="F55" s="128"/>
      <c r="G55" s="128"/>
      <c r="H55" s="128"/>
      <c r="I55" s="128"/>
      <c r="J55" s="187" t="s">
        <v>148</v>
      </c>
      <c r="K55" s="184">
        <v>42003</v>
      </c>
      <c r="L55" s="31">
        <v>42368</v>
      </c>
      <c r="M55" s="31">
        <v>42734</v>
      </c>
      <c r="N55" s="31">
        <v>43099</v>
      </c>
      <c r="O55" s="31">
        <v>43464</v>
      </c>
      <c r="P55" s="31">
        <v>43829</v>
      </c>
      <c r="Q55" s="31">
        <v>44195</v>
      </c>
      <c r="R55" s="32">
        <v>44560</v>
      </c>
      <c r="S55" s="34">
        <v>44925</v>
      </c>
      <c r="T55" s="34">
        <v>45290</v>
      </c>
      <c r="U55" s="35">
        <v>45656</v>
      </c>
    </row>
    <row r="56" spans="1:21" ht="15.5">
      <c r="A56" s="4" t="s">
        <v>21</v>
      </c>
      <c r="B56" s="47">
        <v>21318</v>
      </c>
      <c r="C56" s="128"/>
      <c r="D56" s="128"/>
      <c r="E56" s="128"/>
      <c r="F56" s="128"/>
      <c r="G56" s="128"/>
      <c r="H56" s="128"/>
      <c r="I56" s="128"/>
      <c r="J56" s="187" t="s">
        <v>149</v>
      </c>
      <c r="K56" s="185">
        <v>42058</v>
      </c>
      <c r="L56" s="32">
        <v>42423</v>
      </c>
      <c r="M56" s="32">
        <v>42789</v>
      </c>
      <c r="N56" s="32">
        <v>43154</v>
      </c>
      <c r="O56" s="32">
        <v>43519</v>
      </c>
      <c r="P56" s="32">
        <v>43884</v>
      </c>
      <c r="Q56" s="32">
        <v>44250</v>
      </c>
      <c r="R56" s="34">
        <v>44615</v>
      </c>
      <c r="S56" s="34">
        <v>44980</v>
      </c>
      <c r="T56" s="32">
        <v>45345</v>
      </c>
      <c r="U56" s="36">
        <v>45711</v>
      </c>
    </row>
    <row r="57" spans="1:21" ht="15.5">
      <c r="A57" s="4" t="s">
        <v>22</v>
      </c>
      <c r="B57" s="47">
        <v>186604.8904109589</v>
      </c>
      <c r="C57" s="128"/>
      <c r="D57" s="128"/>
      <c r="E57" s="128"/>
      <c r="F57" s="128"/>
      <c r="G57" s="128"/>
      <c r="H57" s="128"/>
      <c r="I57" s="128"/>
      <c r="J57" s="187" t="s">
        <v>150</v>
      </c>
      <c r="K57" s="184">
        <v>42606</v>
      </c>
      <c r="L57" s="31">
        <v>42971</v>
      </c>
      <c r="M57" s="31">
        <v>43336</v>
      </c>
      <c r="N57" s="31">
        <v>43701</v>
      </c>
      <c r="O57" s="31">
        <v>44067</v>
      </c>
      <c r="P57" s="32">
        <v>44432</v>
      </c>
      <c r="Q57" s="34">
        <v>44797</v>
      </c>
      <c r="R57" s="34">
        <v>45162</v>
      </c>
      <c r="S57" s="31">
        <v>45528</v>
      </c>
      <c r="T57" s="31">
        <v>45893</v>
      </c>
      <c r="U57" s="35">
        <v>46258</v>
      </c>
    </row>
    <row r="58" spans="1:21" ht="16" thickBot="1">
      <c r="A58" s="44" t="s">
        <v>84</v>
      </c>
      <c r="B58" s="47">
        <v>13789.879452054794</v>
      </c>
      <c r="C58" s="128"/>
      <c r="D58" s="128"/>
      <c r="E58" s="128"/>
      <c r="F58" s="128"/>
      <c r="G58" s="128"/>
      <c r="H58" s="128"/>
      <c r="I58" s="128"/>
      <c r="J58" s="188" t="s">
        <v>151</v>
      </c>
      <c r="K58" s="42">
        <v>43034</v>
      </c>
      <c r="L58" s="43">
        <v>43399</v>
      </c>
      <c r="M58" s="43">
        <v>43764</v>
      </c>
      <c r="N58" s="43">
        <v>44130</v>
      </c>
      <c r="O58" s="43">
        <v>44495</v>
      </c>
      <c r="P58" s="46">
        <v>44860</v>
      </c>
      <c r="Q58" s="46">
        <v>45225</v>
      </c>
      <c r="R58" s="43">
        <v>45591</v>
      </c>
      <c r="S58" s="43">
        <v>45956</v>
      </c>
      <c r="T58" s="43">
        <v>46321</v>
      </c>
      <c r="U58" s="65">
        <v>46686</v>
      </c>
    </row>
    <row r="59" spans="1:21" ht="16" thickBot="1">
      <c r="A59" s="45" t="s">
        <v>107</v>
      </c>
      <c r="B59" s="38">
        <f>SUM(B42:B58)</f>
        <v>500000</v>
      </c>
      <c r="C59" s="129"/>
      <c r="D59" s="129"/>
      <c r="E59" s="129"/>
      <c r="F59" s="129"/>
      <c r="G59" s="129"/>
      <c r="H59" s="129"/>
      <c r="I59" s="129"/>
      <c r="K59" s="66" t="s">
        <v>57</v>
      </c>
      <c r="L59" s="67">
        <v>0.015</v>
      </c>
      <c r="M59" s="67">
        <v>0.02</v>
      </c>
      <c r="N59" s="67">
        <v>0.025</v>
      </c>
      <c r="O59" s="67">
        <v>0.03</v>
      </c>
      <c r="P59" s="67">
        <v>0.035</v>
      </c>
      <c r="Q59" s="67">
        <v>0.04</v>
      </c>
      <c r="R59" s="67">
        <v>0.035</v>
      </c>
      <c r="S59" s="67">
        <v>0.03</v>
      </c>
      <c r="T59" s="67">
        <v>0.025</v>
      </c>
      <c r="U59" s="68">
        <v>0.02</v>
      </c>
    </row>
  </sheetData>
  <mergeCells count="4">
    <mergeCell ref="K1:U1"/>
    <mergeCell ref="K2:U2"/>
    <mergeCell ref="K39:U39"/>
    <mergeCell ref="K40:U40"/>
  </mergeCells>
  <printOptions/>
  <pageMargins left="0.25" right="0.25" top="0.75" bottom="0.75" header="0.3" footer="0.3"/>
  <pageSetup horizontalDpi="600" verticalDpi="600" orientation="landscape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684990EF939B4A9094157505494CDB" ma:contentTypeVersion="2" ma:contentTypeDescription="Create a new document." ma:contentTypeScope="" ma:versionID="351e5a6ad6e54aa8b3612f778b92efe5">
  <xsd:schema xmlns:xsd="http://www.w3.org/2001/XMLSchema" xmlns:xs="http://www.w3.org/2001/XMLSchema" xmlns:p="http://schemas.microsoft.com/office/2006/metadata/properties" xmlns:ns3="cb3359a3-b34f-4953-a9b9-095ef3d15ace" targetNamespace="http://schemas.microsoft.com/office/2006/metadata/properties" ma:root="true" ma:fieldsID="6c1e44b764d8375bca13de431267f84d" ns3:_="">
    <xsd:import namespace="cb3359a3-b34f-4953-a9b9-095ef3d15a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359a3-b34f-4953-a9b9-095ef3d15a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ADDE2B-A0E8-4088-9601-60280AFBEE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3359a3-b34f-4953-a9b9-095ef3d15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2F40ED-C87F-40A2-8B41-C7E397D6BB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AAE60D-95CC-474B-974C-9E65C6C7093B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cb3359a3-b34f-4953-a9b9-095ef3d15ac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Lewis, Jeremy, EMNRD</cp:lastModifiedBy>
  <cp:lastPrinted>2023-06-02T15:11:33Z</cp:lastPrinted>
  <dcterms:created xsi:type="dcterms:W3CDTF">2023-02-13T23:11:15Z</dcterms:created>
  <dcterms:modified xsi:type="dcterms:W3CDTF">2023-06-02T15:17:31Z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0x010100E9684990EF939B4A9094157505494CDB</vt:lpwstr>
  </property>
</Properties>
</file>