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f\Desktop\FA Transmit 20210212\"/>
    </mc:Choice>
  </mc:AlternateContent>
  <xr:revisionPtr revIDLastSave="0" documentId="13_ncr:1_{05B540B8-19FD-4D0C-A74E-4691ABB24084}" xr6:coauthVersionLast="46" xr6:coauthVersionMax="46" xr10:uidLastSave="{00000000-0000-0000-0000-000000000000}"/>
  <bookViews>
    <workbookView xWindow="-120" yWindow="-120" windowWidth="29040" windowHeight="15840" xr2:uid="{F2B87496-3614-4E6D-B3EB-490A3D91AE67}"/>
  </bookViews>
  <sheets>
    <sheet name="Reclamation Cost" sheetId="11" r:id="rId1"/>
    <sheet name="NPV Factors" sheetId="14" r:id="rId2"/>
    <sheet name="NPV Calc" sheetId="13" r:id="rId3"/>
  </sheets>
  <externalReferences>
    <externalReference r:id="rId4"/>
  </externalReferences>
  <definedNames>
    <definedName name="ClosureYear1">'[1]FA Schedule'!$D$13</definedName>
    <definedName name="CostType">'[1]FA Schedule'!$EC$16</definedName>
    <definedName name="CurrencySymbol">'[1]Property Information'!$BD$6</definedName>
    <definedName name="_xlnm.Print_Titles" localSheetId="0">'Reclamation Cost'!$6:$6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4" i="13" l="1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 s="1"/>
  <c r="C11" i="13"/>
  <c r="C10" i="13"/>
  <c r="E120" i="11" l="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D7" i="11"/>
  <c r="C7" i="11"/>
  <c r="E7" i="11" l="1"/>
  <c r="B7" i="11" l="1"/>
</calcChain>
</file>

<file path=xl/sharedStrings.xml><?xml version="1.0" encoding="utf-8"?>
<sst xmlns="http://schemas.openxmlformats.org/spreadsheetml/2006/main" count="146" uniqueCount="39">
  <si>
    <t>Sum</t>
  </si>
  <si>
    <t>Period</t>
  </si>
  <si>
    <t>pit rapid fill</t>
  </si>
  <si>
    <t>river offset</t>
  </si>
  <si>
    <t>Reclamation Plan Year</t>
  </si>
  <si>
    <t>SA Water Direct</t>
  </si>
  <si>
    <t>SA Water Indirect</t>
  </si>
  <si>
    <t>SRCE r2 
Direct &amp; Indirect</t>
  </si>
  <si>
    <t>SRCE r3 
Direct &amp; Indirect</t>
  </si>
  <si>
    <t>Note</t>
  </si>
  <si>
    <t>New Mexico Copper Corp</t>
  </si>
  <si>
    <t>Copper Flat Mine</t>
  </si>
  <si>
    <t xml:space="preserve">Add Water to Reclamation Costs, Current $  </t>
  </si>
  <si>
    <t>Geometric Mean</t>
  </si>
  <si>
    <t>CPI-U</t>
  </si>
  <si>
    <t>BBgBarc 
US Govt/Credit</t>
  </si>
  <si>
    <t>BBgBarc 
US Agg Bond</t>
  </si>
  <si>
    <t>2020 - 1981</t>
  </si>
  <si>
    <t>Raw Data</t>
  </si>
  <si>
    <r>
      <t>Period</t>
    </r>
    <r>
      <rPr>
        <b/>
        <vertAlign val="superscript"/>
        <sz val="10"/>
        <color rgb="FF000000"/>
        <rFont val="Calibri"/>
        <family val="2"/>
        <scheme val="minor"/>
      </rPr>
      <t xml:space="preserve"> 1</t>
    </r>
  </si>
  <si>
    <t>Inflation Rate</t>
  </si>
  <si>
    <t>Discount Rate</t>
  </si>
  <si>
    <r>
      <rPr>
        <vertAlign val="superscript"/>
        <sz val="10"/>
        <color rgb="FF000000"/>
        <rFont val="Calibri"/>
        <family val="2"/>
        <scheme val="minor"/>
      </rPr>
      <t>1</t>
    </r>
    <r>
      <rPr>
        <sz val="10"/>
        <color indexed="8"/>
        <rFont val="Calibri"/>
        <family val="2"/>
        <scheme val="minor"/>
      </rPr>
      <t xml:space="preserve"> CPI-U is 12-month average (Jan - Dec) for stated year</t>
    </r>
  </si>
  <si>
    <t xml:space="preserve">   Discount Rates are full year return at December 31 of stated year </t>
  </si>
  <si>
    <t>Escalation and Discount Factors for NPV</t>
  </si>
  <si>
    <t>NPV inputs</t>
  </si>
  <si>
    <t>Mean Escalation Rate, CPI-U</t>
  </si>
  <si>
    <t>Mean Short Term Discount Rate, BBgBarc US Govt/Credit</t>
  </si>
  <si>
    <t>Mean Long Term Discount Rate, BBgBarc US Agg Bond</t>
  </si>
  <si>
    <t>Short Term Real Discount Rate</t>
  </si>
  <si>
    <t>Long Term Real Discount Rate</t>
  </si>
  <si>
    <t>Reclamation Plan Activity</t>
  </si>
  <si>
    <t>NPV
Year
(Y)</t>
  </si>
  <si>
    <t>Real Discount Rate 
(D)</t>
  </si>
  <si>
    <t>Current 
Cost 
(C)</t>
  </si>
  <si>
    <t>Net 
Present Value 
(NPV)</t>
  </si>
  <si>
    <t xml:space="preserve">Total Net Present Value:    </t>
  </si>
  <si>
    <t>Reclamation Earthwork</t>
  </si>
  <si>
    <t>Reclamation &amp; Closure Monitoring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</si>
</sst>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164" formatCode="_-&quot;$&quot;* #,##0.00_-;\-&quot;$&quot;* #,##0.00_-;_-&quot;$&quot;* &quot;-&quot;??_-;_-@_-"/>
    <numFmt numFmtId="165" formatCode="&quot;$&quot;#,##0.00"/>
    <numFmt numFmtId="166" formatCode="&quot;$&quot;#,##0"/>
    <numFmt numFmtId="168" formatCode="0.000"/>
    <numFmt numFmtId="170" formatCode="#0.000"/>
    <numFmt numFmtId="172" formatCode="#0.0"/>
    <numFmt numFmtId="173" formatCode="0.000%"/>
    <numFmt numFmtId="174" formatCode="0.0000_);\(0.0000\)"/>
    <numFmt numFmtId="175" formatCode="0.0000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vertAlign val="superscript"/>
      <sz val="10"/>
      <color rgb="FF000000"/>
      <name val="Calibri"/>
      <family val="2"/>
      <scheme val="minor"/>
    </font>
    <font>
      <sz val="11"/>
      <color rgb="FF000000"/>
      <name val="Calibri"/>
      <family val="2"/>
    </font>
    <font>
      <vertAlign val="superscript"/>
      <sz val="10"/>
      <color rgb="FF00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gray125">
        <fgColor indexed="51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indexed="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1" fillId="2" borderId="1">
      <protection hidden="1"/>
    </xf>
    <xf numFmtId="0" fontId="1" fillId="2" borderId="1">
      <alignment horizontal="center"/>
      <protection hidden="1"/>
    </xf>
    <xf numFmtId="3" fontId="1" fillId="2" borderId="2">
      <protection hidden="1"/>
    </xf>
    <xf numFmtId="3" fontId="1" fillId="2" borderId="1">
      <alignment horizontal="right"/>
      <protection hidden="1"/>
    </xf>
    <xf numFmtId="0" fontId="1" fillId="0" borderId="3">
      <alignment horizontal="right"/>
      <protection hidden="1"/>
    </xf>
    <xf numFmtId="0" fontId="1" fillId="0" borderId="1">
      <alignment horizontal="right" wrapText="1"/>
      <protection hidden="1"/>
    </xf>
    <xf numFmtId="3" fontId="1" fillId="3" borderId="4">
      <alignment horizontal="right"/>
      <protection hidden="1"/>
    </xf>
    <xf numFmtId="42" fontId="5" fillId="3" borderId="5">
      <alignment horizontal="right"/>
      <protection hidden="1"/>
    </xf>
    <xf numFmtId="9" fontId="3" fillId="0" borderId="0" applyFont="0" applyFill="0" applyBorder="0" applyAlignment="0" applyProtection="0"/>
    <xf numFmtId="164" fontId="5" fillId="3" borderId="0">
      <alignment horizontal="centerContinuous"/>
      <protection hidden="1"/>
    </xf>
    <xf numFmtId="9" fontId="3" fillId="0" borderId="0" applyFont="0" applyFill="0" applyBorder="0" applyAlignment="0" applyProtection="0"/>
    <xf numFmtId="0" fontId="6" fillId="4" borderId="6"/>
    <xf numFmtId="0" fontId="5" fillId="4" borderId="7">
      <alignment horizontal="center" wrapText="1"/>
    </xf>
    <xf numFmtId="0" fontId="5" fillId="4" borderId="8">
      <alignment horizontal="center" wrapText="1"/>
    </xf>
    <xf numFmtId="0" fontId="1" fillId="0" borderId="4">
      <alignment horizontal="center"/>
      <protection hidden="1"/>
    </xf>
    <xf numFmtId="165" fontId="1" fillId="5" borderId="1">
      <protection locked="0"/>
    </xf>
    <xf numFmtId="0" fontId="1" fillId="0" borderId="9">
      <protection locked="0" hidden="1"/>
    </xf>
    <xf numFmtId="0" fontId="1" fillId="0" borderId="9">
      <protection hidden="1"/>
    </xf>
    <xf numFmtId="0" fontId="5" fillId="4" borderId="10">
      <alignment horizontal="centerContinuous"/>
    </xf>
    <xf numFmtId="0" fontId="5" fillId="4" borderId="11">
      <alignment horizontal="center" wrapText="1"/>
    </xf>
    <xf numFmtId="0" fontId="5" fillId="4" borderId="12">
      <alignment horizontal="center"/>
    </xf>
    <xf numFmtId="0" fontId="5" fillId="5" borderId="1">
      <alignment horizontal="center"/>
      <protection locked="0"/>
    </xf>
    <xf numFmtId="0" fontId="5" fillId="0" borderId="13">
      <alignment horizontal="right"/>
      <protection hidden="1"/>
    </xf>
    <xf numFmtId="0" fontId="6" fillId="4" borderId="14">
      <alignment horizontal="centerContinuous"/>
    </xf>
    <xf numFmtId="0" fontId="5" fillId="4" borderId="8">
      <alignment horizontal="center" wrapText="1"/>
    </xf>
    <xf numFmtId="166" fontId="1" fillId="2" borderId="17">
      <protection hidden="1"/>
    </xf>
    <xf numFmtId="3" fontId="5" fillId="6" borderId="5">
      <protection hidden="1"/>
    </xf>
    <xf numFmtId="0" fontId="1" fillId="0" borderId="9">
      <alignment horizontal="right"/>
      <protection hidden="1"/>
    </xf>
    <xf numFmtId="0" fontId="5" fillId="4" borderId="19">
      <alignment horizontal="right"/>
    </xf>
    <xf numFmtId="0" fontId="5" fillId="4" borderId="15">
      <alignment horizontal="right" wrapText="1"/>
    </xf>
    <xf numFmtId="0" fontId="5" fillId="4" borderId="16">
      <alignment horizontal="right"/>
    </xf>
    <xf numFmtId="0" fontId="1" fillId="0" borderId="4">
      <alignment horizontal="center"/>
      <protection hidden="1"/>
    </xf>
    <xf numFmtId="0" fontId="5" fillId="4" borderId="1">
      <alignment horizontal="center" wrapText="1"/>
    </xf>
    <xf numFmtId="166" fontId="1" fillId="2" borderId="1">
      <protection hidden="1"/>
    </xf>
    <xf numFmtId="0" fontId="1" fillId="0" borderId="18">
      <alignment horizontal="center"/>
      <protection hidden="1"/>
    </xf>
    <xf numFmtId="0" fontId="1" fillId="0" borderId="8">
      <protection locked="0" hidden="1"/>
    </xf>
    <xf numFmtId="0" fontId="8" fillId="0" borderId="0"/>
  </cellStyleXfs>
  <cellXfs count="89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/>
    <xf numFmtId="3" fontId="2" fillId="0" borderId="0" xfId="0" applyNumberFormat="1" applyFont="1" applyAlignment="1">
      <alignment vertical="center"/>
    </xf>
    <xf numFmtId="3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vertical="center"/>
    </xf>
    <xf numFmtId="10" fontId="0" fillId="0" borderId="0" xfId="11" applyNumberFormat="1" applyFont="1"/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right" vertical="center" wrapText="1"/>
    </xf>
    <xf numFmtId="0" fontId="9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166" fontId="2" fillId="0" borderId="17" xfId="0" applyNumberFormat="1" applyFont="1" applyBorder="1" applyAlignment="1">
      <alignment vertical="center"/>
    </xf>
    <xf numFmtId="0" fontId="0" fillId="0" borderId="17" xfId="0" applyBorder="1"/>
    <xf numFmtId="166" fontId="2" fillId="0" borderId="17" xfId="0" applyNumberFormat="1" applyFont="1" applyBorder="1"/>
    <xf numFmtId="0" fontId="2" fillId="0" borderId="17" xfId="0" applyFont="1" applyBorder="1" applyAlignment="1">
      <alignment horizontal="left"/>
    </xf>
    <xf numFmtId="0" fontId="9" fillId="8" borderId="17" xfId="0" applyFont="1" applyFill="1" applyBorder="1" applyAlignment="1">
      <alignment horizontal="right" vertical="center" wrapText="1"/>
    </xf>
    <xf numFmtId="166" fontId="2" fillId="8" borderId="17" xfId="0" applyNumberFormat="1" applyFont="1" applyFill="1" applyBorder="1" applyAlignment="1">
      <alignment vertical="center"/>
    </xf>
    <xf numFmtId="0" fontId="10" fillId="0" borderId="0" xfId="0" applyFont="1"/>
    <xf numFmtId="14" fontId="10" fillId="0" borderId="0" xfId="0" applyNumberFormat="1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2" fillId="0" borderId="17" xfId="37" applyFont="1" applyBorder="1" applyAlignment="1">
      <alignment horizontal="center" vertical="center" wrapText="1"/>
    </xf>
    <xf numFmtId="10" fontId="2" fillId="0" borderId="17" xfId="0" applyNumberFormat="1" applyFont="1" applyBorder="1" applyAlignment="1">
      <alignment horizontal="center" vertical="center"/>
    </xf>
    <xf numFmtId="0" fontId="12" fillId="0" borderId="0" xfId="37" applyFont="1" applyAlignment="1">
      <alignment horizontal="left" vertical="center"/>
    </xf>
    <xf numFmtId="0" fontId="14" fillId="0" borderId="0" xfId="37" applyFont="1" applyAlignment="1">
      <alignment vertical="center"/>
    </xf>
    <xf numFmtId="0" fontId="14" fillId="0" borderId="0" xfId="37" applyFont="1"/>
    <xf numFmtId="0" fontId="15" fillId="0" borderId="0" xfId="37" applyFont="1" applyAlignment="1">
      <alignment horizontal="center" vertical="center"/>
    </xf>
    <xf numFmtId="0" fontId="12" fillId="0" borderId="20" xfId="37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12" fillId="0" borderId="21" xfId="37" applyFont="1" applyBorder="1" applyAlignment="1">
      <alignment horizontal="center" vertical="center"/>
    </xf>
    <xf numFmtId="0" fontId="14" fillId="8" borderId="17" xfId="37" applyFont="1" applyFill="1" applyBorder="1" applyAlignment="1">
      <alignment horizontal="center" vertical="center"/>
    </xf>
    <xf numFmtId="168" fontId="4" fillId="8" borderId="17" xfId="0" applyNumberFormat="1" applyFont="1" applyFill="1" applyBorder="1" applyAlignment="1">
      <alignment horizontal="center" vertical="center"/>
    </xf>
    <xf numFmtId="10" fontId="4" fillId="8" borderId="17" xfId="11" applyNumberFormat="1" applyFont="1" applyFill="1" applyBorder="1" applyAlignment="1">
      <alignment horizontal="center" vertical="center" wrapText="1"/>
    </xf>
    <xf numFmtId="170" fontId="14" fillId="8" borderId="17" xfId="37" applyNumberFormat="1" applyFont="1" applyFill="1" applyBorder="1" applyAlignment="1">
      <alignment horizontal="center" vertical="center"/>
    </xf>
    <xf numFmtId="10" fontId="2" fillId="8" borderId="17" xfId="0" applyNumberFormat="1" applyFont="1" applyFill="1" applyBorder="1" applyAlignment="1">
      <alignment horizontal="center" vertical="center"/>
    </xf>
    <xf numFmtId="0" fontId="14" fillId="0" borderId="17" xfId="37" applyFont="1" applyBorder="1" applyAlignment="1">
      <alignment horizontal="center" vertical="center"/>
    </xf>
    <xf numFmtId="170" fontId="14" fillId="0" borderId="17" xfId="37" applyNumberFormat="1" applyFont="1" applyBorder="1" applyAlignment="1">
      <alignment horizontal="center" vertical="center"/>
    </xf>
    <xf numFmtId="172" fontId="14" fillId="8" borderId="17" xfId="37" applyNumberFormat="1" applyFont="1" applyFill="1" applyBorder="1" applyAlignment="1">
      <alignment horizontal="center" vertical="center"/>
    </xf>
    <xf numFmtId="172" fontId="14" fillId="0" borderId="17" xfId="37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73" fontId="2" fillId="0" borderId="0" xfId="11" applyNumberFormat="1" applyFont="1" applyAlignment="1">
      <alignment horizontal="center" vertical="center"/>
    </xf>
    <xf numFmtId="174" fontId="2" fillId="0" borderId="0" xfId="0" applyNumberFormat="1" applyFont="1" applyAlignment="1">
      <alignment horizontal="center"/>
    </xf>
    <xf numFmtId="174" fontId="2" fillId="0" borderId="0" xfId="0" applyNumberFormat="1" applyFont="1" applyAlignment="1">
      <alignment horizontal="center" vertical="center"/>
    </xf>
    <xf numFmtId="173" fontId="2" fillId="0" borderId="0" xfId="11" applyNumberFormat="1" applyFont="1"/>
    <xf numFmtId="173" fontId="0" fillId="0" borderId="0" xfId="0" applyNumberFormat="1"/>
    <xf numFmtId="0" fontId="17" fillId="0" borderId="0" xfId="0" applyFont="1"/>
    <xf numFmtId="170" fontId="0" fillId="0" borderId="0" xfId="0" applyNumberFormat="1"/>
    <xf numFmtId="0" fontId="13" fillId="8" borderId="17" xfId="0" applyFont="1" applyFill="1" applyBorder="1" applyAlignment="1">
      <alignment horizontal="center" vertical="center"/>
    </xf>
    <xf numFmtId="10" fontId="4" fillId="8" borderId="17" xfId="0" applyNumberFormat="1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10" fontId="4" fillId="0" borderId="17" xfId="0" applyNumberFormat="1" applyFont="1" applyBorder="1" applyAlignment="1">
      <alignment horizontal="center" vertical="center"/>
    </xf>
    <xf numFmtId="10" fontId="2" fillId="0" borderId="17" xfId="0" applyNumberFormat="1" applyFont="1" applyBorder="1"/>
    <xf numFmtId="10" fontId="2" fillId="8" borderId="17" xfId="0" applyNumberFormat="1" applyFont="1" applyFill="1" applyBorder="1"/>
    <xf numFmtId="0" fontId="14" fillId="0" borderId="0" xfId="37" applyFont="1" applyAlignment="1">
      <alignment horizontal="left" vertical="center"/>
    </xf>
    <xf numFmtId="0" fontId="0" fillId="0" borderId="0" xfId="0" applyAlignment="1">
      <alignment vertical="center"/>
    </xf>
    <xf numFmtId="175" fontId="2" fillId="0" borderId="0" xfId="0" applyNumberFormat="1" applyFont="1"/>
    <xf numFmtId="10" fontId="2" fillId="0" borderId="0" xfId="0" applyNumberFormat="1" applyFont="1"/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/>
    </xf>
    <xf numFmtId="10" fontId="0" fillId="0" borderId="0" xfId="0" applyNumberFormat="1"/>
    <xf numFmtId="0" fontId="11" fillId="0" borderId="0" xfId="0" applyFont="1" applyAlignment="1">
      <alignment horizontal="right"/>
    </xf>
    <xf numFmtId="3" fontId="4" fillId="0" borderId="0" xfId="0" applyNumberFormat="1" applyFont="1"/>
    <xf numFmtId="0" fontId="9" fillId="0" borderId="17" xfId="0" applyFont="1" applyBorder="1" applyAlignment="1">
      <alignment horizontal="left" vertical="center"/>
    </xf>
    <xf numFmtId="0" fontId="7" fillId="0" borderId="17" xfId="14" applyFont="1" applyFill="1" applyBorder="1" applyAlignment="1">
      <alignment horizontal="center" vertical="center" wrapText="1"/>
    </xf>
    <xf numFmtId="0" fontId="2" fillId="0" borderId="17" xfId="0" applyFont="1" applyBorder="1"/>
    <xf numFmtId="0" fontId="11" fillId="0" borderId="22" xfId="0" applyFont="1" applyBorder="1" applyAlignment="1">
      <alignment horizontal="right" vertical="center"/>
    </xf>
    <xf numFmtId="0" fontId="11" fillId="0" borderId="23" xfId="0" applyFont="1" applyBorder="1" applyAlignment="1">
      <alignment horizontal="right" vertical="center"/>
    </xf>
    <xf numFmtId="166" fontId="20" fillId="0" borderId="24" xfId="0" applyNumberFormat="1" applyFont="1" applyBorder="1" applyAlignment="1">
      <alignment vertical="center"/>
    </xf>
    <xf numFmtId="166" fontId="2" fillId="0" borderId="0" xfId="0" applyNumberFormat="1" applyFont="1"/>
    <xf numFmtId="0" fontId="2" fillId="7" borderId="17" xfId="0" applyFont="1" applyFill="1" applyBorder="1"/>
    <xf numFmtId="0" fontId="4" fillId="7" borderId="17" xfId="21" applyFont="1" applyFill="1" applyBorder="1" applyAlignment="1">
      <alignment horizontal="center" vertical="center"/>
    </xf>
    <xf numFmtId="10" fontId="2" fillId="7" borderId="17" xfId="0" applyNumberFormat="1" applyFont="1" applyFill="1" applyBorder="1" applyAlignment="1">
      <alignment horizontal="center"/>
    </xf>
    <xf numFmtId="3" fontId="2" fillId="7" borderId="17" xfId="0" applyNumberFormat="1" applyFont="1" applyFill="1" applyBorder="1" applyAlignment="1">
      <alignment vertical="center"/>
    </xf>
    <xf numFmtId="166" fontId="4" fillId="7" borderId="17" xfId="34" applyFont="1" applyFill="1" applyBorder="1">
      <protection hidden="1"/>
    </xf>
    <xf numFmtId="166" fontId="0" fillId="0" borderId="0" xfId="0" applyNumberFormat="1"/>
    <xf numFmtId="0" fontId="4" fillId="0" borderId="17" xfId="21" applyFont="1" applyFill="1" applyBorder="1" applyAlignment="1">
      <alignment horizontal="center" vertical="center"/>
    </xf>
    <xf numFmtId="10" fontId="2" fillId="0" borderId="17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vertical="center"/>
    </xf>
    <xf numFmtId="166" fontId="4" fillId="0" borderId="17" xfId="34" applyFont="1" applyFill="1" applyBorder="1">
      <protection hidden="1"/>
    </xf>
    <xf numFmtId="3" fontId="4" fillId="0" borderId="0" xfId="26" applyNumberFormat="1" applyFont="1" applyFill="1" applyBorder="1" applyAlignment="1">
      <alignment vertical="center"/>
      <protection hidden="1"/>
    </xf>
    <xf numFmtId="166" fontId="4" fillId="0" borderId="0" xfId="26" applyFont="1" applyFill="1" applyBorder="1" applyAlignment="1">
      <alignment vertical="center"/>
      <protection hidden="1"/>
    </xf>
  </cellXfs>
  <cellStyles count="38">
    <cellStyle name="CalcLeftBoldTBLB" xfId="8" xr:uid="{96131CFA-1958-4DD8-A397-357F7DB26805}"/>
    <cellStyle name="CalculationCenterAcrossBold" xfId="10" xr:uid="{926EF965-9F4A-4A4C-AC30-08A25421858F}"/>
    <cellStyle name="CalculationSingleSchedLB" xfId="7" xr:uid="{6F015384-C983-402A-90A8-CB5D53E600F0}"/>
    <cellStyle name="FacilityNumber" xfId="35" xr:uid="{4CB3E8E3-DEF4-4E07-B2BE-1093284D7951}"/>
    <cellStyle name="Normal" xfId="0" builtinId="0"/>
    <cellStyle name="Normal 2" xfId="37" xr:uid="{2A5A82D2-0488-4F19-902C-D021057E1D04}"/>
    <cellStyle name="NormalBB" xfId="18" xr:uid="{9237C6D4-B565-46BF-86FA-D2F375B2A769}"/>
    <cellStyle name="NormalBoldRightBBLBTB" xfId="23" xr:uid="{8F4FE552-4788-4231-A9EF-75FE596556AB}"/>
    <cellStyle name="NormalBorderCenter" xfId="15" xr:uid="{F7EBF4E6-8082-4B0C-903F-8DD77AFFE557}"/>
    <cellStyle name="NormalBorderedLB" xfId="32" xr:uid="{0C834682-009F-498B-830C-9404A232C479}"/>
    <cellStyle name="NormalBorderedRightWrapped" xfId="6" xr:uid="{B43B0CB6-886D-40B2-A797-CB045C523C60}"/>
    <cellStyle name="NormalLeftBB" xfId="28" xr:uid="{6B08FAB6-6305-439C-B5DE-22AF280885D6}"/>
    <cellStyle name="NormalRightBot" xfId="5" xr:uid="{7CDDAEE2-26DB-4D3C-849F-3641C0CB4069}"/>
    <cellStyle name="NormalUnlockedBB" xfId="17" xr:uid="{C9325F9D-F1A1-4597-9772-BF0C889DB225}"/>
    <cellStyle name="NormalUnlockedBBLB" xfId="36" xr:uid="{E1B9E684-6055-4875-B1A6-CE5A119856AE}"/>
    <cellStyle name="Percent" xfId="11" builtinId="5"/>
    <cellStyle name="Percent 2" xfId="9" xr:uid="{3090AD8A-8A05-49F0-941B-9A04CA90AF84}"/>
    <cellStyle name="SumFacilityC0LB" xfId="3" xr:uid="{26C75299-AB34-4F4C-9189-32C5AE3690F4}"/>
    <cellStyle name="SumFacilityGroupHeaderLB" xfId="27" xr:uid="{A5B8535E-6946-4916-B902-412E81728876}"/>
    <cellStyle name="SummFacilityBord" xfId="1" xr:uid="{0BEC5327-D015-464C-A40E-BC2679B314BC}"/>
    <cellStyle name="SummFacilityC0Bot" xfId="4" xr:uid="{E2FF5AA7-4EBD-4AEB-A823-74D56361A7B9}"/>
    <cellStyle name="SummFacilityCentBord" xfId="2" xr:uid="{5117F803-B560-487A-AC5D-DDE314DA59E3}"/>
    <cellStyle name="SummFacilityTotalBotLB" xfId="26" xr:uid="{C984E900-B3CE-4EC8-AB9E-71019B80DF28}"/>
    <cellStyle name="SummFacilityTotalC0left" xfId="34" xr:uid="{81275538-B1FE-4664-8031-BD0B541462B9}"/>
    <cellStyle name="TableRightBotLB" xfId="30" xr:uid="{BD608C69-4712-4F67-9A5F-67B95A89E93C}"/>
    <cellStyle name="TableRightBotLBTB" xfId="29" xr:uid="{27A208AC-A876-42D1-9683-FAE4A574F069}"/>
    <cellStyle name="TableRightLBBB" xfId="31" xr:uid="{E463E3EA-E34E-4CF6-A6F7-3CF7C6C09856}"/>
    <cellStyle name="TableSubCentBBL" xfId="21" xr:uid="{F8A15AF8-C267-4981-88DE-6D9E24BC0E65}"/>
    <cellStyle name="TableSubCenterBotLB" xfId="33" xr:uid="{A1F46DF1-BF56-4790-9B6E-ADD9F1D18DDE}"/>
    <cellStyle name="TableSubCenterLBBB" xfId="14" xr:uid="{9E77B554-698D-4EF5-8072-9BD884694B32}"/>
    <cellStyle name="TableSubLB" xfId="13" xr:uid="{FFE7F5E8-0C57-402D-BEA6-B2F50471EDF9}"/>
    <cellStyle name="TableSubLBBB" xfId="25" xr:uid="{C539A01B-27AF-4221-BA79-DFA34F4D8285}"/>
    <cellStyle name="TableSubLeftTB" xfId="19" xr:uid="{ACB99E5D-5433-4AC4-9229-689A7A82BD1A}"/>
    <cellStyle name="TableSubNoTBBB" xfId="20" xr:uid="{477E63FF-95DA-4379-8030-0F5C6A3341F0}"/>
    <cellStyle name="TableSubTitleTBLB" xfId="24" xr:uid="{157A85A2-8930-43E6-8137-6E99E9EFF9C9}"/>
    <cellStyle name="TableSubTitleTBOnly" xfId="12" xr:uid="{4BA6DCD1-7B37-43BC-98E4-6AC48BD29D20}"/>
    <cellStyle name="UserInputBorderedIDCode" xfId="22" xr:uid="{F85A0BAA-7428-4684-BB57-D8158112D453}"/>
    <cellStyle name="UserInputNormalBorderedCurDouble" xfId="16" xr:uid="{6C79E41B-D73A-4FE0-B6F5-54DF471AA0AC}"/>
  </cellStyles>
  <dxfs count="2"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7</xdr:row>
      <xdr:rowOff>152400</xdr:rowOff>
    </xdr:from>
    <xdr:to>
      <xdr:col>4</xdr:col>
      <xdr:colOff>771525</xdr:colOff>
      <xdr:row>10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9A7FC7-7D08-4C36-AFEF-AF3853CC4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933450"/>
          <a:ext cx="12668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themacresourcesgroup.sharepoint.com/Shared%20Documents/Jeff%20Smith/6.%20Regulatory/Financial%20Assurance/CFlat%20Mine%20Plan%20FA%202018/NMCC%20LOM%20SRCE%20r3%20add%20h20/NMCC%20LOM%20SRCE%20r2/Transmit/SRCE%20r2%20Files/Att_A%20CuFlat%20LOM%20SRCE%20r2.xlsm?491733E0" TargetMode="External"/><Relationship Id="rId1" Type="http://schemas.openxmlformats.org/officeDocument/2006/relationships/externalLinkPath" Target="file:///\\491733E0\Att_A%20CuFlat%20LOM%20SRCE%20r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Property Information"/>
      <sheetName val="Table of Contents"/>
      <sheetName val="FA Schedule"/>
      <sheetName val="Acct Codes"/>
      <sheetName val="Cost Summary"/>
      <sheetName val="Filters"/>
      <sheetName val="Languages"/>
      <sheetName val="Waste Rock Dumps"/>
      <sheetName val="Tailings"/>
      <sheetName val="Heap Leach"/>
      <sheetName val="Solution Mgmt"/>
      <sheetName val="Pits"/>
      <sheetName val="Quarries &amp; Borrow Pits"/>
      <sheetName val="Underground Openings"/>
      <sheetName val="Roads"/>
      <sheetName val="Process Ponds"/>
      <sheetName val="Yards, Etc."/>
      <sheetName val="Landfills"/>
      <sheetName val="Haul Material"/>
      <sheetName val="Foundations &amp; Buildings"/>
      <sheetName val="Other Demo &amp; Equip Removal"/>
      <sheetName val="Sediment &amp; Drainage Control"/>
      <sheetName val="Well Abandonment"/>
      <sheetName val="Waste Disposal"/>
      <sheetName val="Misc. Costs"/>
      <sheetName val="Exploration"/>
      <sheetName val="Expl. Roads &amp; Pads"/>
      <sheetName val="Monitoring"/>
      <sheetName val="Recl. Maint"/>
      <sheetName val="Constr. Mgmt"/>
      <sheetName val="Closure Planning"/>
      <sheetName val="G &amp; A"/>
      <sheetName val="Other User"/>
      <sheetName val="Human Resources"/>
      <sheetName val="Mobilization"/>
      <sheetName val="Equip Use"/>
      <sheetName val="Reclamation Quantities"/>
      <sheetName val="Labor Rates"/>
      <sheetName val="Equipment Costs"/>
      <sheetName val="Material Costs"/>
      <sheetName val="Misc. Unit Costs"/>
      <sheetName val="Seed Mixture"/>
      <sheetName val="Fleets (Crews)"/>
      <sheetName val="Productivity"/>
      <sheetName val="Figures"/>
      <sheetName val="Settings"/>
      <sheetName val="Tools"/>
      <sheetName val="User 01"/>
      <sheetName val="User 02 Solution Management"/>
      <sheetName val="User 03 Miscellaneous Crews"/>
      <sheetName val="User 04 Bldgs &amp; tanks backup"/>
      <sheetName val="User 05 Growth Media Stockpiles"/>
      <sheetName val="User 06 Earthworks inputs"/>
      <sheetName val="User 07 Labor rates"/>
      <sheetName val="User 08 Rapid Fill"/>
      <sheetName val="User 09 Haul Distances"/>
      <sheetName val="User 10 Diversion channels"/>
      <sheetName val="User 11 Surface Areas of Ponds"/>
      <sheetName val="User 12 Excavation work"/>
      <sheetName val="User 13 Tank cutting"/>
      <sheetName val="User 14 Demo Debris Disposal"/>
      <sheetName val="User 15 Evaporator setup"/>
      <sheetName val="User 16 Mob-demob campaigns"/>
      <sheetName val="User 17 Road Regrading"/>
      <sheetName val="User 18 Bench Channels TSF Emb."/>
      <sheetName val="User 19 Trench Backfill"/>
      <sheetName val="User 20 Liner"/>
      <sheetName val="User 21 Riprap supply"/>
      <sheetName val="User 22 Toe berm reclamation"/>
      <sheetName val="User 23"/>
      <sheetName val="User 24 Process Bld Addtl"/>
      <sheetName val="User 25 Indirects backup"/>
      <sheetName val="User 26 Waste Quantities"/>
      <sheetName val="User 27 Wells P&amp;A &amp; Maint"/>
      <sheetName val="User 28 L, E, M subtotals"/>
      <sheetName val="User 29"/>
      <sheetName val="User 30"/>
      <sheetName val="BreakLinks"/>
    </sheetNames>
    <sheetDataSet>
      <sheetData sheetId="0" refreshError="1"/>
      <sheetData sheetId="1">
        <row r="6">
          <cell r="BD6" t="str">
            <v>$</v>
          </cell>
        </row>
      </sheetData>
      <sheetData sheetId="2" refreshError="1"/>
      <sheetData sheetId="3">
        <row r="13">
          <cell r="D13">
            <v>14</v>
          </cell>
        </row>
        <row r="16">
          <cell r="EC16" t="str">
            <v>FA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294E8-75C4-4320-AA0A-1564DB721671}">
  <sheetPr>
    <pageSetUpPr fitToPage="1"/>
  </sheetPr>
  <dimension ref="A1:F121"/>
  <sheetViews>
    <sheetView tabSelected="1" zoomScaleNormal="100" workbookViewId="0"/>
  </sheetViews>
  <sheetFormatPr defaultRowHeight="15" x14ac:dyDescent="0.25"/>
  <cols>
    <col min="1" max="1" width="10.7109375" style="3" customWidth="1"/>
    <col min="2" max="6" width="12.7109375" style="3" customWidth="1"/>
    <col min="7" max="92" width="10.7109375" style="3" customWidth="1"/>
    <col min="93" max="16384" width="9.140625" style="3"/>
  </cols>
  <sheetData>
    <row r="1" spans="1:6" x14ac:dyDescent="0.25">
      <c r="A1" s="21" t="s">
        <v>10</v>
      </c>
    </row>
    <row r="2" spans="1:6" x14ac:dyDescent="0.25">
      <c r="A2" s="21" t="s">
        <v>11</v>
      </c>
    </row>
    <row r="3" spans="1:6" x14ac:dyDescent="0.25">
      <c r="A3" s="21" t="s">
        <v>12</v>
      </c>
    </row>
    <row r="4" spans="1:6" x14ac:dyDescent="0.25">
      <c r="A4" s="22">
        <v>44239</v>
      </c>
    </row>
    <row r="6" spans="1:6" ht="38.25" x14ac:dyDescent="0.25">
      <c r="A6" s="11" t="s">
        <v>4</v>
      </c>
      <c r="B6" s="12" t="s">
        <v>7</v>
      </c>
      <c r="C6" s="12" t="s">
        <v>5</v>
      </c>
      <c r="D6" s="12" t="s">
        <v>6</v>
      </c>
      <c r="E6" s="19" t="s">
        <v>8</v>
      </c>
      <c r="F6" s="13" t="s">
        <v>9</v>
      </c>
    </row>
    <row r="7" spans="1:6" x14ac:dyDescent="0.25">
      <c r="A7" s="14" t="s">
        <v>0</v>
      </c>
      <c r="B7" s="15">
        <f>SUM(B8:B120)</f>
        <v>71288608</v>
      </c>
      <c r="C7" s="15">
        <f>SUM(C8:C120)</f>
        <v>1739228.8</v>
      </c>
      <c r="D7" s="15">
        <f>SUM(D8:D120)</f>
        <v>552901</v>
      </c>
      <c r="E7" s="20">
        <f>SUM(E8:E120)</f>
        <v>73580737.799999997</v>
      </c>
      <c r="F7" s="16"/>
    </row>
    <row r="8" spans="1:6" x14ac:dyDescent="0.25">
      <c r="A8" s="14">
        <v>1</v>
      </c>
      <c r="B8" s="17">
        <v>606466</v>
      </c>
      <c r="C8" s="17">
        <v>0</v>
      </c>
      <c r="D8" s="17">
        <v>0</v>
      </c>
      <c r="E8" s="20">
        <f>SUM(B8:D8)</f>
        <v>606466</v>
      </c>
      <c r="F8" s="16"/>
    </row>
    <row r="9" spans="1:6" x14ac:dyDescent="0.25">
      <c r="A9" s="14">
        <v>2</v>
      </c>
      <c r="B9" s="17">
        <v>2217824</v>
      </c>
      <c r="C9" s="17">
        <v>0</v>
      </c>
      <c r="D9" s="17">
        <v>0</v>
      </c>
      <c r="E9" s="20">
        <f t="shared" ref="E9:E72" si="0">SUM(B9:D9)</f>
        <v>2217824</v>
      </c>
      <c r="F9" s="16"/>
    </row>
    <row r="10" spans="1:6" x14ac:dyDescent="0.25">
      <c r="A10" s="14">
        <v>3</v>
      </c>
      <c r="B10" s="17">
        <v>0</v>
      </c>
      <c r="C10" s="17">
        <v>0</v>
      </c>
      <c r="D10" s="17">
        <v>0</v>
      </c>
      <c r="E10" s="20">
        <f t="shared" si="0"/>
        <v>0</v>
      </c>
      <c r="F10" s="16"/>
    </row>
    <row r="11" spans="1:6" x14ac:dyDescent="0.25">
      <c r="A11" s="14">
        <v>4</v>
      </c>
      <c r="B11" s="17">
        <v>40255</v>
      </c>
      <c r="C11" s="17">
        <v>0</v>
      </c>
      <c r="D11" s="17">
        <v>0</v>
      </c>
      <c r="E11" s="20">
        <f t="shared" si="0"/>
        <v>40255</v>
      </c>
      <c r="F11" s="16"/>
    </row>
    <row r="12" spans="1:6" x14ac:dyDescent="0.25">
      <c r="A12" s="14">
        <v>5</v>
      </c>
      <c r="B12" s="17">
        <v>0</v>
      </c>
      <c r="C12" s="17">
        <v>0</v>
      </c>
      <c r="D12" s="17">
        <v>0</v>
      </c>
      <c r="E12" s="20">
        <f t="shared" si="0"/>
        <v>0</v>
      </c>
      <c r="F12" s="16"/>
    </row>
    <row r="13" spans="1:6" x14ac:dyDescent="0.25">
      <c r="A13" s="14">
        <v>6</v>
      </c>
      <c r="B13" s="17">
        <v>0</v>
      </c>
      <c r="C13" s="17">
        <v>0</v>
      </c>
      <c r="D13" s="17">
        <v>0</v>
      </c>
      <c r="E13" s="20">
        <f t="shared" si="0"/>
        <v>0</v>
      </c>
      <c r="F13" s="16"/>
    </row>
    <row r="14" spans="1:6" x14ac:dyDescent="0.25">
      <c r="A14" s="14">
        <v>7</v>
      </c>
      <c r="B14" s="17">
        <v>18925</v>
      </c>
      <c r="C14" s="17">
        <v>0</v>
      </c>
      <c r="D14" s="17">
        <v>0</v>
      </c>
      <c r="E14" s="20">
        <f t="shared" si="0"/>
        <v>18925</v>
      </c>
      <c r="F14" s="16"/>
    </row>
    <row r="15" spans="1:6" x14ac:dyDescent="0.25">
      <c r="A15" s="14">
        <v>8</v>
      </c>
      <c r="B15" s="17">
        <v>0</v>
      </c>
      <c r="C15" s="17">
        <v>0</v>
      </c>
      <c r="D15" s="17">
        <v>0</v>
      </c>
      <c r="E15" s="20">
        <f t="shared" si="0"/>
        <v>0</v>
      </c>
      <c r="F15" s="16"/>
    </row>
    <row r="16" spans="1:6" x14ac:dyDescent="0.25">
      <c r="A16" s="14">
        <v>9</v>
      </c>
      <c r="B16" s="17">
        <v>68451</v>
      </c>
      <c r="C16" s="17">
        <v>0</v>
      </c>
      <c r="D16" s="17">
        <v>0</v>
      </c>
      <c r="E16" s="20">
        <f t="shared" si="0"/>
        <v>68451</v>
      </c>
      <c r="F16" s="16"/>
    </row>
    <row r="17" spans="1:6" x14ac:dyDescent="0.25">
      <c r="A17" s="14">
        <v>10</v>
      </c>
      <c r="B17" s="17">
        <v>61787</v>
      </c>
      <c r="C17" s="17">
        <v>0</v>
      </c>
      <c r="D17" s="17">
        <v>0</v>
      </c>
      <c r="E17" s="20">
        <f t="shared" si="0"/>
        <v>61787</v>
      </c>
      <c r="F17" s="16"/>
    </row>
    <row r="18" spans="1:6" x14ac:dyDescent="0.25">
      <c r="A18" s="14">
        <v>11</v>
      </c>
      <c r="B18" s="17">
        <v>61787</v>
      </c>
      <c r="C18" s="17">
        <v>0</v>
      </c>
      <c r="D18" s="17">
        <v>0</v>
      </c>
      <c r="E18" s="20">
        <f t="shared" si="0"/>
        <v>61787</v>
      </c>
      <c r="F18" s="16"/>
    </row>
    <row r="19" spans="1:6" x14ac:dyDescent="0.25">
      <c r="A19" s="14">
        <v>12</v>
      </c>
      <c r="B19" s="17">
        <v>932616</v>
      </c>
      <c r="C19" s="17">
        <v>0</v>
      </c>
      <c r="D19" s="17">
        <v>0</v>
      </c>
      <c r="E19" s="20">
        <f t="shared" si="0"/>
        <v>932616</v>
      </c>
      <c r="F19" s="16"/>
    </row>
    <row r="20" spans="1:6" x14ac:dyDescent="0.25">
      <c r="A20" s="14">
        <v>13</v>
      </c>
      <c r="B20" s="17">
        <v>1644332</v>
      </c>
      <c r="C20" s="17">
        <v>0</v>
      </c>
      <c r="D20" s="17">
        <v>0</v>
      </c>
      <c r="E20" s="20">
        <f t="shared" si="0"/>
        <v>1644332</v>
      </c>
      <c r="F20" s="16"/>
    </row>
    <row r="21" spans="1:6" x14ac:dyDescent="0.25">
      <c r="A21" s="14">
        <v>14</v>
      </c>
      <c r="B21" s="17">
        <v>15971120</v>
      </c>
      <c r="C21" s="17">
        <v>192500</v>
      </c>
      <c r="D21" s="17">
        <v>61196</v>
      </c>
      <c r="E21" s="20">
        <f t="shared" si="0"/>
        <v>16224816</v>
      </c>
      <c r="F21" s="18" t="s">
        <v>2</v>
      </c>
    </row>
    <row r="22" spans="1:6" x14ac:dyDescent="0.25">
      <c r="A22" s="14">
        <v>15</v>
      </c>
      <c r="B22" s="17">
        <v>7283725</v>
      </c>
      <c r="C22" s="17">
        <v>192500</v>
      </c>
      <c r="D22" s="17">
        <v>61196</v>
      </c>
      <c r="E22" s="20">
        <f t="shared" si="0"/>
        <v>7537421</v>
      </c>
      <c r="F22" s="18" t="s">
        <v>2</v>
      </c>
    </row>
    <row r="23" spans="1:6" x14ac:dyDescent="0.25">
      <c r="A23" s="14">
        <v>16</v>
      </c>
      <c r="B23" s="17">
        <v>8426359</v>
      </c>
      <c r="C23" s="17">
        <v>0</v>
      </c>
      <c r="D23" s="17">
        <v>0</v>
      </c>
      <c r="E23" s="20">
        <f t="shared" si="0"/>
        <v>8426359</v>
      </c>
      <c r="F23" s="16"/>
    </row>
    <row r="24" spans="1:6" x14ac:dyDescent="0.25">
      <c r="A24" s="14">
        <v>17</v>
      </c>
      <c r="B24" s="17">
        <v>14789659</v>
      </c>
      <c r="C24" s="17">
        <v>0</v>
      </c>
      <c r="D24" s="17">
        <v>0</v>
      </c>
      <c r="E24" s="20">
        <f t="shared" si="0"/>
        <v>14789659</v>
      </c>
      <c r="F24" s="16"/>
    </row>
    <row r="25" spans="1:6" x14ac:dyDescent="0.25">
      <c r="A25" s="14">
        <v>18</v>
      </c>
      <c r="B25" s="17">
        <v>4834129</v>
      </c>
      <c r="C25" s="17">
        <v>0</v>
      </c>
      <c r="D25" s="17">
        <v>0</v>
      </c>
      <c r="E25" s="20">
        <f t="shared" si="0"/>
        <v>4834129</v>
      </c>
      <c r="F25" s="16"/>
    </row>
    <row r="26" spans="1:6" x14ac:dyDescent="0.25">
      <c r="A26" s="14">
        <v>19</v>
      </c>
      <c r="B26" s="17">
        <v>7022435</v>
      </c>
      <c r="C26" s="17">
        <v>0</v>
      </c>
      <c r="D26" s="17">
        <v>0</v>
      </c>
      <c r="E26" s="20">
        <f t="shared" si="0"/>
        <v>7022435</v>
      </c>
      <c r="F26" s="16"/>
    </row>
    <row r="27" spans="1:6" x14ac:dyDescent="0.25">
      <c r="A27" s="14">
        <v>20</v>
      </c>
      <c r="B27" s="17">
        <v>2115447</v>
      </c>
      <c r="C27" s="17">
        <v>0</v>
      </c>
      <c r="D27" s="17">
        <v>0</v>
      </c>
      <c r="E27" s="20">
        <f t="shared" si="0"/>
        <v>2115447</v>
      </c>
      <c r="F27" s="16"/>
    </row>
    <row r="28" spans="1:6" x14ac:dyDescent="0.25">
      <c r="A28" s="14">
        <v>21</v>
      </c>
      <c r="B28" s="17">
        <v>119840</v>
      </c>
      <c r="C28" s="17">
        <v>0</v>
      </c>
      <c r="D28" s="17">
        <v>0</v>
      </c>
      <c r="E28" s="20">
        <f t="shared" si="0"/>
        <v>119840</v>
      </c>
      <c r="F28" s="16"/>
    </row>
    <row r="29" spans="1:6" x14ac:dyDescent="0.25">
      <c r="A29" s="14">
        <v>22</v>
      </c>
      <c r="B29" s="17">
        <v>59089</v>
      </c>
      <c r="C29" s="17">
        <v>1354228.8</v>
      </c>
      <c r="D29" s="17">
        <v>430509</v>
      </c>
      <c r="E29" s="20">
        <f t="shared" si="0"/>
        <v>1843826.8</v>
      </c>
      <c r="F29" s="18" t="s">
        <v>3</v>
      </c>
    </row>
    <row r="30" spans="1:6" x14ac:dyDescent="0.25">
      <c r="A30" s="14">
        <v>23</v>
      </c>
      <c r="B30" s="17">
        <v>488546</v>
      </c>
      <c r="C30" s="17">
        <v>0</v>
      </c>
      <c r="D30" s="17">
        <v>0</v>
      </c>
      <c r="E30" s="20">
        <f t="shared" si="0"/>
        <v>488546</v>
      </c>
      <c r="F30" s="16"/>
    </row>
    <row r="31" spans="1:6" x14ac:dyDescent="0.25">
      <c r="A31" s="14">
        <v>24</v>
      </c>
      <c r="B31" s="17">
        <v>59089</v>
      </c>
      <c r="C31" s="17">
        <v>0</v>
      </c>
      <c r="D31" s="17">
        <v>0</v>
      </c>
      <c r="E31" s="20">
        <f t="shared" si="0"/>
        <v>59089</v>
      </c>
      <c r="F31" s="16"/>
    </row>
    <row r="32" spans="1:6" x14ac:dyDescent="0.25">
      <c r="A32" s="14">
        <v>25</v>
      </c>
      <c r="B32" s="17">
        <v>485252</v>
      </c>
      <c r="C32" s="17">
        <v>0</v>
      </c>
      <c r="D32" s="17">
        <v>0</v>
      </c>
      <c r="E32" s="20">
        <f t="shared" si="0"/>
        <v>485252</v>
      </c>
      <c r="F32" s="16"/>
    </row>
    <row r="33" spans="1:6" x14ac:dyDescent="0.25">
      <c r="A33" s="14">
        <v>26</v>
      </c>
      <c r="B33" s="17">
        <v>59089</v>
      </c>
      <c r="C33" s="17">
        <v>0</v>
      </c>
      <c r="D33" s="17">
        <v>0</v>
      </c>
      <c r="E33" s="20">
        <f t="shared" si="0"/>
        <v>59089</v>
      </c>
      <c r="F33" s="16"/>
    </row>
    <row r="34" spans="1:6" x14ac:dyDescent="0.25">
      <c r="A34" s="14">
        <v>27</v>
      </c>
      <c r="B34" s="17">
        <v>59089</v>
      </c>
      <c r="C34" s="17">
        <v>0</v>
      </c>
      <c r="D34" s="17">
        <v>0</v>
      </c>
      <c r="E34" s="20">
        <f t="shared" si="0"/>
        <v>59089</v>
      </c>
      <c r="F34" s="16"/>
    </row>
    <row r="35" spans="1:6" x14ac:dyDescent="0.25">
      <c r="A35" s="14">
        <v>28</v>
      </c>
      <c r="B35" s="17">
        <v>69633</v>
      </c>
      <c r="C35" s="17">
        <v>0</v>
      </c>
      <c r="D35" s="17">
        <v>0</v>
      </c>
      <c r="E35" s="20">
        <f t="shared" si="0"/>
        <v>69633</v>
      </c>
      <c r="F35" s="16"/>
    </row>
    <row r="36" spans="1:6" x14ac:dyDescent="0.25">
      <c r="A36" s="14">
        <v>29</v>
      </c>
      <c r="B36" s="17">
        <v>88540</v>
      </c>
      <c r="C36" s="17">
        <v>0</v>
      </c>
      <c r="D36" s="17">
        <v>0</v>
      </c>
      <c r="E36" s="20">
        <f t="shared" si="0"/>
        <v>88540</v>
      </c>
      <c r="F36" s="16"/>
    </row>
    <row r="37" spans="1:6" x14ac:dyDescent="0.25">
      <c r="A37" s="14">
        <v>30</v>
      </c>
      <c r="B37" s="17">
        <v>275039</v>
      </c>
      <c r="C37" s="17">
        <v>0</v>
      </c>
      <c r="D37" s="17">
        <v>0</v>
      </c>
      <c r="E37" s="20">
        <f t="shared" si="0"/>
        <v>275039</v>
      </c>
      <c r="F37" s="16"/>
    </row>
    <row r="38" spans="1:6" x14ac:dyDescent="0.25">
      <c r="A38" s="14">
        <v>31</v>
      </c>
      <c r="B38" s="17">
        <v>54983</v>
      </c>
      <c r="C38" s="17">
        <v>0</v>
      </c>
      <c r="D38" s="17">
        <v>0</v>
      </c>
      <c r="E38" s="20">
        <f t="shared" si="0"/>
        <v>54983</v>
      </c>
      <c r="F38" s="16"/>
    </row>
    <row r="39" spans="1:6" x14ac:dyDescent="0.25">
      <c r="A39" s="14">
        <v>32</v>
      </c>
      <c r="B39" s="17">
        <v>54983</v>
      </c>
      <c r="C39" s="17">
        <v>0</v>
      </c>
      <c r="D39" s="17">
        <v>0</v>
      </c>
      <c r="E39" s="20">
        <f t="shared" si="0"/>
        <v>54983</v>
      </c>
      <c r="F39" s="16"/>
    </row>
    <row r="40" spans="1:6" x14ac:dyDescent="0.25">
      <c r="A40" s="14">
        <v>33</v>
      </c>
      <c r="B40" s="17">
        <v>58278</v>
      </c>
      <c r="C40" s="17">
        <v>0</v>
      </c>
      <c r="D40" s="17">
        <v>0</v>
      </c>
      <c r="E40" s="20">
        <f t="shared" si="0"/>
        <v>58278</v>
      </c>
      <c r="F40" s="16"/>
    </row>
    <row r="41" spans="1:6" x14ac:dyDescent="0.25">
      <c r="A41" s="14">
        <v>34</v>
      </c>
      <c r="B41" s="17">
        <v>34939</v>
      </c>
      <c r="C41" s="17">
        <v>0</v>
      </c>
      <c r="D41" s="17">
        <v>0</v>
      </c>
      <c r="E41" s="20">
        <f t="shared" si="0"/>
        <v>34939</v>
      </c>
      <c r="F41" s="16"/>
    </row>
    <row r="42" spans="1:6" x14ac:dyDescent="0.25">
      <c r="A42" s="14">
        <v>35</v>
      </c>
      <c r="B42" s="17">
        <v>34939</v>
      </c>
      <c r="C42" s="17">
        <v>0</v>
      </c>
      <c r="D42" s="17">
        <v>0</v>
      </c>
      <c r="E42" s="20">
        <f t="shared" si="0"/>
        <v>34939</v>
      </c>
      <c r="F42" s="16"/>
    </row>
    <row r="43" spans="1:6" x14ac:dyDescent="0.25">
      <c r="A43" s="14">
        <v>36</v>
      </c>
      <c r="B43" s="17">
        <v>34939</v>
      </c>
      <c r="C43" s="17">
        <v>0</v>
      </c>
      <c r="D43" s="17">
        <v>0</v>
      </c>
      <c r="E43" s="20">
        <f t="shared" si="0"/>
        <v>34939</v>
      </c>
      <c r="F43" s="16"/>
    </row>
    <row r="44" spans="1:6" x14ac:dyDescent="0.25">
      <c r="A44" s="14">
        <v>37</v>
      </c>
      <c r="B44" s="17">
        <v>34939</v>
      </c>
      <c r="C44" s="17">
        <v>0</v>
      </c>
      <c r="D44" s="17">
        <v>0</v>
      </c>
      <c r="E44" s="20">
        <f t="shared" si="0"/>
        <v>34939</v>
      </c>
      <c r="F44" s="16"/>
    </row>
    <row r="45" spans="1:6" x14ac:dyDescent="0.25">
      <c r="A45" s="14">
        <v>38</v>
      </c>
      <c r="B45" s="17">
        <v>135642</v>
      </c>
      <c r="C45" s="17">
        <v>0</v>
      </c>
      <c r="D45" s="17">
        <v>0</v>
      </c>
      <c r="E45" s="20">
        <f t="shared" si="0"/>
        <v>135642</v>
      </c>
      <c r="F45" s="16"/>
    </row>
    <row r="46" spans="1:6" x14ac:dyDescent="0.25">
      <c r="A46" s="14">
        <v>39</v>
      </c>
      <c r="B46" s="17">
        <v>254689</v>
      </c>
      <c r="C46" s="17">
        <v>0</v>
      </c>
      <c r="D46" s="17">
        <v>0</v>
      </c>
      <c r="E46" s="20">
        <f t="shared" si="0"/>
        <v>254689</v>
      </c>
      <c r="F46" s="16"/>
    </row>
    <row r="47" spans="1:6" x14ac:dyDescent="0.25">
      <c r="A47" s="14">
        <v>40</v>
      </c>
      <c r="B47" s="17">
        <v>34939</v>
      </c>
      <c r="C47" s="17">
        <v>0</v>
      </c>
      <c r="D47" s="17">
        <v>0</v>
      </c>
      <c r="E47" s="20">
        <f t="shared" si="0"/>
        <v>34939</v>
      </c>
      <c r="F47" s="16"/>
    </row>
    <row r="48" spans="1:6" x14ac:dyDescent="0.25">
      <c r="A48" s="14">
        <v>41</v>
      </c>
      <c r="B48" s="17">
        <v>34939</v>
      </c>
      <c r="C48" s="17">
        <v>0</v>
      </c>
      <c r="D48" s="17">
        <v>0</v>
      </c>
      <c r="E48" s="20">
        <f t="shared" si="0"/>
        <v>34939</v>
      </c>
      <c r="F48" s="16"/>
    </row>
    <row r="49" spans="1:6" x14ac:dyDescent="0.25">
      <c r="A49" s="14">
        <v>42</v>
      </c>
      <c r="B49" s="17">
        <v>34939</v>
      </c>
      <c r="C49" s="17">
        <v>0</v>
      </c>
      <c r="D49" s="17">
        <v>0</v>
      </c>
      <c r="E49" s="20">
        <f t="shared" si="0"/>
        <v>34939</v>
      </c>
      <c r="F49" s="16"/>
    </row>
    <row r="50" spans="1:6" x14ac:dyDescent="0.25">
      <c r="A50" s="14">
        <v>43</v>
      </c>
      <c r="B50" s="17">
        <v>38234</v>
      </c>
      <c r="C50" s="17">
        <v>0</v>
      </c>
      <c r="D50" s="17">
        <v>0</v>
      </c>
      <c r="E50" s="20">
        <f t="shared" si="0"/>
        <v>38234</v>
      </c>
      <c r="F50" s="16"/>
    </row>
    <row r="51" spans="1:6" x14ac:dyDescent="0.25">
      <c r="A51" s="14">
        <v>44</v>
      </c>
      <c r="B51" s="17">
        <v>34939</v>
      </c>
      <c r="C51" s="17">
        <v>0</v>
      </c>
      <c r="D51" s="17">
        <v>0</v>
      </c>
      <c r="E51" s="20">
        <f t="shared" si="0"/>
        <v>34939</v>
      </c>
      <c r="F51" s="16"/>
    </row>
    <row r="52" spans="1:6" x14ac:dyDescent="0.25">
      <c r="A52" s="14">
        <v>45</v>
      </c>
      <c r="B52" s="17">
        <v>34939</v>
      </c>
      <c r="C52" s="17">
        <v>0</v>
      </c>
      <c r="D52" s="17">
        <v>0</v>
      </c>
      <c r="E52" s="20">
        <f t="shared" si="0"/>
        <v>34939</v>
      </c>
      <c r="F52" s="16"/>
    </row>
    <row r="53" spans="1:6" x14ac:dyDescent="0.25">
      <c r="A53" s="14">
        <v>46</v>
      </c>
      <c r="B53" s="17">
        <v>34939</v>
      </c>
      <c r="C53" s="17">
        <v>0</v>
      </c>
      <c r="D53" s="17">
        <v>0</v>
      </c>
      <c r="E53" s="20">
        <f t="shared" si="0"/>
        <v>34939</v>
      </c>
      <c r="F53" s="16"/>
    </row>
    <row r="54" spans="1:6" x14ac:dyDescent="0.25">
      <c r="A54" s="14">
        <v>47</v>
      </c>
      <c r="B54" s="17">
        <v>34939</v>
      </c>
      <c r="C54" s="17">
        <v>0</v>
      </c>
      <c r="D54" s="17">
        <v>0</v>
      </c>
      <c r="E54" s="20">
        <f t="shared" si="0"/>
        <v>34939</v>
      </c>
      <c r="F54" s="16"/>
    </row>
    <row r="55" spans="1:6" x14ac:dyDescent="0.25">
      <c r="A55" s="14">
        <v>48</v>
      </c>
      <c r="B55" s="17">
        <v>34939</v>
      </c>
      <c r="C55" s="17">
        <v>0</v>
      </c>
      <c r="D55" s="17">
        <v>0</v>
      </c>
      <c r="E55" s="20">
        <f t="shared" si="0"/>
        <v>34939</v>
      </c>
      <c r="F55" s="16"/>
    </row>
    <row r="56" spans="1:6" x14ac:dyDescent="0.25">
      <c r="A56" s="14">
        <v>49</v>
      </c>
      <c r="B56" s="17">
        <v>34939</v>
      </c>
      <c r="C56" s="17">
        <v>0</v>
      </c>
      <c r="D56" s="17">
        <v>0</v>
      </c>
      <c r="E56" s="20">
        <f t="shared" si="0"/>
        <v>34939</v>
      </c>
      <c r="F56" s="16"/>
    </row>
    <row r="57" spans="1:6" x14ac:dyDescent="0.25">
      <c r="A57" s="14">
        <v>50</v>
      </c>
      <c r="B57" s="17">
        <v>34939</v>
      </c>
      <c r="C57" s="17">
        <v>0</v>
      </c>
      <c r="D57" s="17">
        <v>0</v>
      </c>
      <c r="E57" s="20">
        <f t="shared" si="0"/>
        <v>34939</v>
      </c>
      <c r="F57" s="16"/>
    </row>
    <row r="58" spans="1:6" x14ac:dyDescent="0.25">
      <c r="A58" s="14">
        <v>51</v>
      </c>
      <c r="B58" s="17">
        <v>34939</v>
      </c>
      <c r="C58" s="17">
        <v>0</v>
      </c>
      <c r="D58" s="17">
        <v>0</v>
      </c>
      <c r="E58" s="20">
        <f t="shared" si="0"/>
        <v>34939</v>
      </c>
      <c r="F58" s="16"/>
    </row>
    <row r="59" spans="1:6" x14ac:dyDescent="0.25">
      <c r="A59" s="14">
        <v>52</v>
      </c>
      <c r="B59" s="17">
        <v>34939</v>
      </c>
      <c r="C59" s="17">
        <v>0</v>
      </c>
      <c r="D59" s="17">
        <v>0</v>
      </c>
      <c r="E59" s="20">
        <f t="shared" si="0"/>
        <v>34939</v>
      </c>
      <c r="F59" s="16"/>
    </row>
    <row r="60" spans="1:6" x14ac:dyDescent="0.25">
      <c r="A60" s="14">
        <v>53</v>
      </c>
      <c r="B60" s="17">
        <v>38234</v>
      </c>
      <c r="C60" s="17">
        <v>0</v>
      </c>
      <c r="D60" s="17">
        <v>0</v>
      </c>
      <c r="E60" s="20">
        <f t="shared" si="0"/>
        <v>38234</v>
      </c>
      <c r="F60" s="16"/>
    </row>
    <row r="61" spans="1:6" x14ac:dyDescent="0.25">
      <c r="A61" s="14">
        <v>54</v>
      </c>
      <c r="B61" s="17">
        <v>34939</v>
      </c>
      <c r="C61" s="17">
        <v>0</v>
      </c>
      <c r="D61" s="17">
        <v>0</v>
      </c>
      <c r="E61" s="20">
        <f t="shared" si="0"/>
        <v>34939</v>
      </c>
      <c r="F61" s="16"/>
    </row>
    <row r="62" spans="1:6" x14ac:dyDescent="0.25">
      <c r="A62" s="14">
        <v>55</v>
      </c>
      <c r="B62" s="17">
        <v>34939</v>
      </c>
      <c r="C62" s="17">
        <v>0</v>
      </c>
      <c r="D62" s="17">
        <v>0</v>
      </c>
      <c r="E62" s="20">
        <f t="shared" si="0"/>
        <v>34939</v>
      </c>
      <c r="F62" s="16"/>
    </row>
    <row r="63" spans="1:6" x14ac:dyDescent="0.25">
      <c r="A63" s="14">
        <v>56</v>
      </c>
      <c r="B63" s="17">
        <v>34939</v>
      </c>
      <c r="C63" s="17">
        <v>0</v>
      </c>
      <c r="D63" s="17">
        <v>0</v>
      </c>
      <c r="E63" s="20">
        <f t="shared" si="0"/>
        <v>34939</v>
      </c>
      <c r="F63" s="16"/>
    </row>
    <row r="64" spans="1:6" x14ac:dyDescent="0.25">
      <c r="A64" s="14">
        <v>57</v>
      </c>
      <c r="B64" s="17">
        <v>34939</v>
      </c>
      <c r="C64" s="17">
        <v>0</v>
      </c>
      <c r="D64" s="17">
        <v>0</v>
      </c>
      <c r="E64" s="20">
        <f t="shared" si="0"/>
        <v>34939</v>
      </c>
      <c r="F64" s="16"/>
    </row>
    <row r="65" spans="1:6" x14ac:dyDescent="0.25">
      <c r="A65" s="14">
        <v>58</v>
      </c>
      <c r="B65" s="17">
        <v>34939</v>
      </c>
      <c r="C65" s="17">
        <v>0</v>
      </c>
      <c r="D65" s="17">
        <v>0</v>
      </c>
      <c r="E65" s="20">
        <f t="shared" si="0"/>
        <v>34939</v>
      </c>
      <c r="F65" s="16"/>
    </row>
    <row r="66" spans="1:6" x14ac:dyDescent="0.25">
      <c r="A66" s="14">
        <v>59</v>
      </c>
      <c r="B66" s="17">
        <v>34939</v>
      </c>
      <c r="C66" s="17">
        <v>0</v>
      </c>
      <c r="D66" s="17">
        <v>0</v>
      </c>
      <c r="E66" s="20">
        <f t="shared" si="0"/>
        <v>34939</v>
      </c>
      <c r="F66" s="16"/>
    </row>
    <row r="67" spans="1:6" x14ac:dyDescent="0.25">
      <c r="A67" s="14">
        <v>60</v>
      </c>
      <c r="B67" s="17">
        <v>34939</v>
      </c>
      <c r="C67" s="17">
        <v>0</v>
      </c>
      <c r="D67" s="17">
        <v>0</v>
      </c>
      <c r="E67" s="20">
        <f t="shared" si="0"/>
        <v>34939</v>
      </c>
      <c r="F67" s="16"/>
    </row>
    <row r="68" spans="1:6" x14ac:dyDescent="0.25">
      <c r="A68" s="14">
        <v>61</v>
      </c>
      <c r="B68" s="17">
        <v>34939</v>
      </c>
      <c r="C68" s="17">
        <v>0</v>
      </c>
      <c r="D68" s="17">
        <v>0</v>
      </c>
      <c r="E68" s="20">
        <f t="shared" si="0"/>
        <v>34939</v>
      </c>
      <c r="F68" s="16"/>
    </row>
    <row r="69" spans="1:6" x14ac:dyDescent="0.25">
      <c r="A69" s="14">
        <v>62</v>
      </c>
      <c r="B69" s="17">
        <v>34939</v>
      </c>
      <c r="C69" s="17">
        <v>0</v>
      </c>
      <c r="D69" s="17">
        <v>0</v>
      </c>
      <c r="E69" s="20">
        <f t="shared" si="0"/>
        <v>34939</v>
      </c>
      <c r="F69" s="16"/>
    </row>
    <row r="70" spans="1:6" x14ac:dyDescent="0.25">
      <c r="A70" s="14">
        <v>63</v>
      </c>
      <c r="B70" s="17">
        <v>72840</v>
      </c>
      <c r="C70" s="17">
        <v>0</v>
      </c>
      <c r="D70" s="17">
        <v>0</v>
      </c>
      <c r="E70" s="20">
        <f t="shared" si="0"/>
        <v>72840</v>
      </c>
      <c r="F70" s="16"/>
    </row>
    <row r="71" spans="1:6" x14ac:dyDescent="0.25">
      <c r="A71" s="14">
        <v>64</v>
      </c>
      <c r="B71" s="17">
        <v>34939</v>
      </c>
      <c r="C71" s="17">
        <v>0</v>
      </c>
      <c r="D71" s="17">
        <v>0</v>
      </c>
      <c r="E71" s="20">
        <f t="shared" si="0"/>
        <v>34939</v>
      </c>
      <c r="F71" s="16"/>
    </row>
    <row r="72" spans="1:6" x14ac:dyDescent="0.25">
      <c r="A72" s="14">
        <v>65</v>
      </c>
      <c r="B72" s="17">
        <v>34939</v>
      </c>
      <c r="C72" s="17">
        <v>0</v>
      </c>
      <c r="D72" s="17">
        <v>0</v>
      </c>
      <c r="E72" s="20">
        <f t="shared" si="0"/>
        <v>34939</v>
      </c>
      <c r="F72" s="16"/>
    </row>
    <row r="73" spans="1:6" x14ac:dyDescent="0.25">
      <c r="A73" s="14">
        <v>66</v>
      </c>
      <c r="B73" s="17">
        <v>34939</v>
      </c>
      <c r="C73" s="17">
        <v>0</v>
      </c>
      <c r="D73" s="17">
        <v>0</v>
      </c>
      <c r="E73" s="20">
        <f t="shared" ref="E73:E120" si="1">SUM(B73:D73)</f>
        <v>34939</v>
      </c>
      <c r="F73" s="16"/>
    </row>
    <row r="74" spans="1:6" x14ac:dyDescent="0.25">
      <c r="A74" s="14">
        <v>67</v>
      </c>
      <c r="B74" s="17">
        <v>34939</v>
      </c>
      <c r="C74" s="17">
        <v>0</v>
      </c>
      <c r="D74" s="17">
        <v>0</v>
      </c>
      <c r="E74" s="20">
        <f t="shared" si="1"/>
        <v>34939</v>
      </c>
      <c r="F74" s="16"/>
    </row>
    <row r="75" spans="1:6" x14ac:dyDescent="0.25">
      <c r="A75" s="14">
        <v>68</v>
      </c>
      <c r="B75" s="17">
        <v>34939</v>
      </c>
      <c r="C75" s="17">
        <v>0</v>
      </c>
      <c r="D75" s="17">
        <v>0</v>
      </c>
      <c r="E75" s="20">
        <f t="shared" si="1"/>
        <v>34939</v>
      </c>
      <c r="F75" s="16"/>
    </row>
    <row r="76" spans="1:6" x14ac:dyDescent="0.25">
      <c r="A76" s="14">
        <v>69</v>
      </c>
      <c r="B76" s="17">
        <v>34939</v>
      </c>
      <c r="C76" s="17">
        <v>0</v>
      </c>
      <c r="D76" s="17">
        <v>0</v>
      </c>
      <c r="E76" s="20">
        <f t="shared" si="1"/>
        <v>34939</v>
      </c>
      <c r="F76" s="16"/>
    </row>
    <row r="77" spans="1:6" x14ac:dyDescent="0.25">
      <c r="A77" s="14">
        <v>70</v>
      </c>
      <c r="B77" s="17">
        <v>34939</v>
      </c>
      <c r="C77" s="17">
        <v>0</v>
      </c>
      <c r="D77" s="17">
        <v>0</v>
      </c>
      <c r="E77" s="20">
        <f t="shared" si="1"/>
        <v>34939</v>
      </c>
      <c r="F77" s="16"/>
    </row>
    <row r="78" spans="1:6" x14ac:dyDescent="0.25">
      <c r="A78" s="14">
        <v>71</v>
      </c>
      <c r="B78" s="17">
        <v>34939</v>
      </c>
      <c r="C78" s="17">
        <v>0</v>
      </c>
      <c r="D78" s="17">
        <v>0</v>
      </c>
      <c r="E78" s="20">
        <f t="shared" si="1"/>
        <v>34939</v>
      </c>
      <c r="F78" s="16"/>
    </row>
    <row r="79" spans="1:6" x14ac:dyDescent="0.25">
      <c r="A79" s="14">
        <v>72</v>
      </c>
      <c r="B79" s="17">
        <v>34939</v>
      </c>
      <c r="C79" s="17">
        <v>0</v>
      </c>
      <c r="D79" s="17">
        <v>0</v>
      </c>
      <c r="E79" s="20">
        <f t="shared" si="1"/>
        <v>34939</v>
      </c>
      <c r="F79" s="16"/>
    </row>
    <row r="80" spans="1:6" x14ac:dyDescent="0.25">
      <c r="A80" s="14">
        <v>73</v>
      </c>
      <c r="B80" s="17">
        <v>38234</v>
      </c>
      <c r="C80" s="17">
        <v>0</v>
      </c>
      <c r="D80" s="17">
        <v>0</v>
      </c>
      <c r="E80" s="20">
        <f t="shared" si="1"/>
        <v>38234</v>
      </c>
      <c r="F80" s="16"/>
    </row>
    <row r="81" spans="1:6" x14ac:dyDescent="0.25">
      <c r="A81" s="14">
        <v>74</v>
      </c>
      <c r="B81" s="17">
        <v>34939</v>
      </c>
      <c r="C81" s="17">
        <v>0</v>
      </c>
      <c r="D81" s="17">
        <v>0</v>
      </c>
      <c r="E81" s="20">
        <f t="shared" si="1"/>
        <v>34939</v>
      </c>
      <c r="F81" s="16"/>
    </row>
    <row r="82" spans="1:6" x14ac:dyDescent="0.25">
      <c r="A82" s="14">
        <v>75</v>
      </c>
      <c r="B82" s="17">
        <v>34939</v>
      </c>
      <c r="C82" s="17">
        <v>0</v>
      </c>
      <c r="D82" s="17">
        <v>0</v>
      </c>
      <c r="E82" s="20">
        <f t="shared" si="1"/>
        <v>34939</v>
      </c>
      <c r="F82" s="16"/>
    </row>
    <row r="83" spans="1:6" x14ac:dyDescent="0.25">
      <c r="A83" s="14">
        <v>76</v>
      </c>
      <c r="B83" s="17">
        <v>34939</v>
      </c>
      <c r="C83" s="17">
        <v>0</v>
      </c>
      <c r="D83" s="17">
        <v>0</v>
      </c>
      <c r="E83" s="20">
        <f t="shared" si="1"/>
        <v>34939</v>
      </c>
      <c r="F83" s="16"/>
    </row>
    <row r="84" spans="1:6" x14ac:dyDescent="0.25">
      <c r="A84" s="14">
        <v>77</v>
      </c>
      <c r="B84" s="17">
        <v>34939</v>
      </c>
      <c r="C84" s="17">
        <v>0</v>
      </c>
      <c r="D84" s="17">
        <v>0</v>
      </c>
      <c r="E84" s="20">
        <f t="shared" si="1"/>
        <v>34939</v>
      </c>
      <c r="F84" s="16"/>
    </row>
    <row r="85" spans="1:6" x14ac:dyDescent="0.25">
      <c r="A85" s="14">
        <v>78</v>
      </c>
      <c r="B85" s="17">
        <v>34939</v>
      </c>
      <c r="C85" s="17">
        <v>0</v>
      </c>
      <c r="D85" s="17">
        <v>0</v>
      </c>
      <c r="E85" s="20">
        <f t="shared" si="1"/>
        <v>34939</v>
      </c>
      <c r="F85" s="16"/>
    </row>
    <row r="86" spans="1:6" x14ac:dyDescent="0.25">
      <c r="A86" s="14">
        <v>79</v>
      </c>
      <c r="B86" s="17">
        <v>34939</v>
      </c>
      <c r="C86" s="17">
        <v>0</v>
      </c>
      <c r="D86" s="17">
        <v>0</v>
      </c>
      <c r="E86" s="20">
        <f t="shared" si="1"/>
        <v>34939</v>
      </c>
      <c r="F86" s="16"/>
    </row>
    <row r="87" spans="1:6" x14ac:dyDescent="0.25">
      <c r="A87" s="14">
        <v>80</v>
      </c>
      <c r="B87" s="17">
        <v>34939</v>
      </c>
      <c r="C87" s="17">
        <v>0</v>
      </c>
      <c r="D87" s="17">
        <v>0</v>
      </c>
      <c r="E87" s="20">
        <f t="shared" si="1"/>
        <v>34939</v>
      </c>
      <c r="F87" s="16"/>
    </row>
    <row r="88" spans="1:6" x14ac:dyDescent="0.25">
      <c r="A88" s="14">
        <v>81</v>
      </c>
      <c r="B88" s="17">
        <v>34939</v>
      </c>
      <c r="C88" s="17">
        <v>0</v>
      </c>
      <c r="D88" s="17">
        <v>0</v>
      </c>
      <c r="E88" s="20">
        <f t="shared" si="1"/>
        <v>34939</v>
      </c>
      <c r="F88" s="16"/>
    </row>
    <row r="89" spans="1:6" x14ac:dyDescent="0.25">
      <c r="A89" s="14">
        <v>82</v>
      </c>
      <c r="B89" s="17">
        <v>34939</v>
      </c>
      <c r="C89" s="17">
        <v>0</v>
      </c>
      <c r="D89" s="17">
        <v>0</v>
      </c>
      <c r="E89" s="20">
        <f t="shared" si="1"/>
        <v>34939</v>
      </c>
      <c r="F89" s="16"/>
    </row>
    <row r="90" spans="1:6" x14ac:dyDescent="0.25">
      <c r="A90" s="14">
        <v>83</v>
      </c>
      <c r="B90" s="17">
        <v>38234</v>
      </c>
      <c r="C90" s="17">
        <v>0</v>
      </c>
      <c r="D90" s="17">
        <v>0</v>
      </c>
      <c r="E90" s="20">
        <f t="shared" si="1"/>
        <v>38234</v>
      </c>
      <c r="F90" s="16"/>
    </row>
    <row r="91" spans="1:6" x14ac:dyDescent="0.25">
      <c r="A91" s="14">
        <v>84</v>
      </c>
      <c r="B91" s="17">
        <v>34939</v>
      </c>
      <c r="C91" s="17">
        <v>0</v>
      </c>
      <c r="D91" s="17">
        <v>0</v>
      </c>
      <c r="E91" s="20">
        <f t="shared" si="1"/>
        <v>34939</v>
      </c>
      <c r="F91" s="16"/>
    </row>
    <row r="92" spans="1:6" x14ac:dyDescent="0.25">
      <c r="A92" s="14">
        <v>85</v>
      </c>
      <c r="B92" s="17">
        <v>34939</v>
      </c>
      <c r="C92" s="17">
        <v>0</v>
      </c>
      <c r="D92" s="17">
        <v>0</v>
      </c>
      <c r="E92" s="20">
        <f t="shared" si="1"/>
        <v>34939</v>
      </c>
      <c r="F92" s="16"/>
    </row>
    <row r="93" spans="1:6" x14ac:dyDescent="0.25">
      <c r="A93" s="14">
        <v>86</v>
      </c>
      <c r="B93" s="17">
        <v>34939</v>
      </c>
      <c r="C93" s="17">
        <v>0</v>
      </c>
      <c r="D93" s="17">
        <v>0</v>
      </c>
      <c r="E93" s="20">
        <f t="shared" si="1"/>
        <v>34939</v>
      </c>
      <c r="F93" s="16"/>
    </row>
    <row r="94" spans="1:6" x14ac:dyDescent="0.25">
      <c r="A94" s="14">
        <v>87</v>
      </c>
      <c r="B94" s="17">
        <v>59001</v>
      </c>
      <c r="C94" s="17">
        <v>0</v>
      </c>
      <c r="D94" s="17">
        <v>0</v>
      </c>
      <c r="E94" s="20">
        <f t="shared" si="1"/>
        <v>59001</v>
      </c>
      <c r="F94" s="16"/>
    </row>
    <row r="95" spans="1:6" x14ac:dyDescent="0.25">
      <c r="A95" s="14">
        <v>88</v>
      </c>
      <c r="B95" s="17">
        <v>34939</v>
      </c>
      <c r="C95" s="17">
        <v>0</v>
      </c>
      <c r="D95" s="17">
        <v>0</v>
      </c>
      <c r="E95" s="20">
        <f t="shared" si="1"/>
        <v>34939</v>
      </c>
      <c r="F95" s="16"/>
    </row>
    <row r="96" spans="1:6" x14ac:dyDescent="0.25">
      <c r="A96" s="14">
        <v>89</v>
      </c>
      <c r="B96" s="17">
        <v>34939</v>
      </c>
      <c r="C96" s="17">
        <v>0</v>
      </c>
      <c r="D96" s="17">
        <v>0</v>
      </c>
      <c r="E96" s="20">
        <f t="shared" si="1"/>
        <v>34939</v>
      </c>
      <c r="F96" s="16"/>
    </row>
    <row r="97" spans="1:6" x14ac:dyDescent="0.25">
      <c r="A97" s="14">
        <v>90</v>
      </c>
      <c r="B97" s="17">
        <v>34939</v>
      </c>
      <c r="C97" s="17">
        <v>0</v>
      </c>
      <c r="D97" s="17">
        <v>0</v>
      </c>
      <c r="E97" s="20">
        <f t="shared" si="1"/>
        <v>34939</v>
      </c>
      <c r="F97" s="16"/>
    </row>
    <row r="98" spans="1:6" x14ac:dyDescent="0.25">
      <c r="A98" s="14">
        <v>91</v>
      </c>
      <c r="B98" s="17">
        <v>34939</v>
      </c>
      <c r="C98" s="17">
        <v>0</v>
      </c>
      <c r="D98" s="17">
        <v>0</v>
      </c>
      <c r="E98" s="20">
        <f t="shared" si="1"/>
        <v>34939</v>
      </c>
      <c r="F98" s="16"/>
    </row>
    <row r="99" spans="1:6" x14ac:dyDescent="0.25">
      <c r="A99" s="14">
        <v>92</v>
      </c>
      <c r="B99" s="17">
        <v>34939</v>
      </c>
      <c r="C99" s="17">
        <v>0</v>
      </c>
      <c r="D99" s="17">
        <v>0</v>
      </c>
      <c r="E99" s="20">
        <f t="shared" si="1"/>
        <v>34939</v>
      </c>
      <c r="F99" s="16"/>
    </row>
    <row r="100" spans="1:6" x14ac:dyDescent="0.25">
      <c r="A100" s="14">
        <v>93</v>
      </c>
      <c r="B100" s="17">
        <v>48778</v>
      </c>
      <c r="C100" s="17">
        <v>0</v>
      </c>
      <c r="D100" s="17">
        <v>0</v>
      </c>
      <c r="E100" s="20">
        <f t="shared" si="1"/>
        <v>48778</v>
      </c>
      <c r="F100" s="16"/>
    </row>
    <row r="101" spans="1:6" x14ac:dyDescent="0.25">
      <c r="A101" s="14">
        <v>94</v>
      </c>
      <c r="B101" s="17">
        <v>34939</v>
      </c>
      <c r="C101" s="17">
        <v>0</v>
      </c>
      <c r="D101" s="17">
        <v>0</v>
      </c>
      <c r="E101" s="20">
        <f t="shared" si="1"/>
        <v>34939</v>
      </c>
      <c r="F101" s="16"/>
    </row>
    <row r="102" spans="1:6" x14ac:dyDescent="0.25">
      <c r="A102" s="14">
        <v>95</v>
      </c>
      <c r="B102" s="17">
        <v>34939</v>
      </c>
      <c r="C102" s="17">
        <v>0</v>
      </c>
      <c r="D102" s="17">
        <v>0</v>
      </c>
      <c r="E102" s="20">
        <f t="shared" si="1"/>
        <v>34939</v>
      </c>
      <c r="F102" s="16"/>
    </row>
    <row r="103" spans="1:6" x14ac:dyDescent="0.25">
      <c r="A103" s="14">
        <v>96</v>
      </c>
      <c r="B103" s="17">
        <v>34939</v>
      </c>
      <c r="C103" s="17">
        <v>0</v>
      </c>
      <c r="D103" s="17">
        <v>0</v>
      </c>
      <c r="E103" s="20">
        <f t="shared" si="1"/>
        <v>34939</v>
      </c>
      <c r="F103" s="16"/>
    </row>
    <row r="104" spans="1:6" x14ac:dyDescent="0.25">
      <c r="A104" s="14">
        <v>97</v>
      </c>
      <c r="B104" s="17">
        <v>34939</v>
      </c>
      <c r="C104" s="17">
        <v>0</v>
      </c>
      <c r="D104" s="17">
        <v>0</v>
      </c>
      <c r="E104" s="20">
        <f t="shared" si="1"/>
        <v>34939</v>
      </c>
      <c r="F104" s="16"/>
    </row>
    <row r="105" spans="1:6" x14ac:dyDescent="0.25">
      <c r="A105" s="14">
        <v>98</v>
      </c>
      <c r="B105" s="17">
        <v>34939</v>
      </c>
      <c r="C105" s="17">
        <v>0</v>
      </c>
      <c r="D105" s="17">
        <v>0</v>
      </c>
      <c r="E105" s="20">
        <f t="shared" si="1"/>
        <v>34939</v>
      </c>
      <c r="F105" s="16"/>
    </row>
    <row r="106" spans="1:6" x14ac:dyDescent="0.25">
      <c r="A106" s="14">
        <v>99</v>
      </c>
      <c r="B106" s="17">
        <v>34939</v>
      </c>
      <c r="C106" s="17">
        <v>0</v>
      </c>
      <c r="D106" s="17">
        <v>0</v>
      </c>
      <c r="E106" s="20">
        <f t="shared" si="1"/>
        <v>34939</v>
      </c>
      <c r="F106" s="16"/>
    </row>
    <row r="107" spans="1:6" x14ac:dyDescent="0.25">
      <c r="A107" s="14">
        <v>100</v>
      </c>
      <c r="B107" s="17">
        <v>92225</v>
      </c>
      <c r="C107" s="17">
        <v>0</v>
      </c>
      <c r="D107" s="17">
        <v>0</v>
      </c>
      <c r="E107" s="20">
        <f t="shared" si="1"/>
        <v>92225</v>
      </c>
      <c r="F107" s="16"/>
    </row>
    <row r="108" spans="1:6" x14ac:dyDescent="0.25">
      <c r="A108" s="14">
        <v>101</v>
      </c>
      <c r="B108" s="17">
        <v>34939</v>
      </c>
      <c r="C108" s="17">
        <v>0</v>
      </c>
      <c r="D108" s="17">
        <v>0</v>
      </c>
      <c r="E108" s="20">
        <f t="shared" si="1"/>
        <v>34939</v>
      </c>
      <c r="F108" s="16"/>
    </row>
    <row r="109" spans="1:6" x14ac:dyDescent="0.25">
      <c r="A109" s="14">
        <v>102</v>
      </c>
      <c r="B109" s="17">
        <v>34939</v>
      </c>
      <c r="C109" s="17">
        <v>0</v>
      </c>
      <c r="D109" s="17">
        <v>0</v>
      </c>
      <c r="E109" s="20">
        <f t="shared" si="1"/>
        <v>34939</v>
      </c>
      <c r="F109" s="16"/>
    </row>
    <row r="110" spans="1:6" x14ac:dyDescent="0.25">
      <c r="A110" s="14">
        <v>103</v>
      </c>
      <c r="B110" s="17">
        <v>34939</v>
      </c>
      <c r="C110" s="17">
        <v>0</v>
      </c>
      <c r="D110" s="17">
        <v>0</v>
      </c>
      <c r="E110" s="20">
        <f t="shared" si="1"/>
        <v>34939</v>
      </c>
      <c r="F110" s="16"/>
    </row>
    <row r="111" spans="1:6" x14ac:dyDescent="0.25">
      <c r="A111" s="14">
        <v>104</v>
      </c>
      <c r="B111" s="17">
        <v>34939</v>
      </c>
      <c r="C111" s="17">
        <v>0</v>
      </c>
      <c r="D111" s="17">
        <v>0</v>
      </c>
      <c r="E111" s="20">
        <f t="shared" si="1"/>
        <v>34939</v>
      </c>
      <c r="F111" s="16"/>
    </row>
    <row r="112" spans="1:6" x14ac:dyDescent="0.25">
      <c r="A112" s="14">
        <v>105</v>
      </c>
      <c r="B112" s="17">
        <v>34939</v>
      </c>
      <c r="C112" s="17">
        <v>0</v>
      </c>
      <c r="D112" s="17">
        <v>0</v>
      </c>
      <c r="E112" s="20">
        <f t="shared" si="1"/>
        <v>34939</v>
      </c>
      <c r="F112" s="16"/>
    </row>
    <row r="113" spans="1:6" x14ac:dyDescent="0.25">
      <c r="A113" s="14">
        <v>106</v>
      </c>
      <c r="B113" s="17">
        <v>34939</v>
      </c>
      <c r="C113" s="17">
        <v>0</v>
      </c>
      <c r="D113" s="17">
        <v>0</v>
      </c>
      <c r="E113" s="20">
        <f t="shared" si="1"/>
        <v>34939</v>
      </c>
      <c r="F113" s="16"/>
    </row>
    <row r="114" spans="1:6" x14ac:dyDescent="0.25">
      <c r="A114" s="14">
        <v>107</v>
      </c>
      <c r="B114" s="17">
        <v>34939</v>
      </c>
      <c r="C114" s="17">
        <v>0</v>
      </c>
      <c r="D114" s="17">
        <v>0</v>
      </c>
      <c r="E114" s="20">
        <f t="shared" si="1"/>
        <v>34939</v>
      </c>
      <c r="F114" s="16"/>
    </row>
    <row r="115" spans="1:6" x14ac:dyDescent="0.25">
      <c r="A115" s="14">
        <v>108</v>
      </c>
      <c r="B115" s="17">
        <v>34939</v>
      </c>
      <c r="C115" s="17">
        <v>0</v>
      </c>
      <c r="D115" s="17">
        <v>0</v>
      </c>
      <c r="E115" s="20">
        <f t="shared" si="1"/>
        <v>34939</v>
      </c>
      <c r="F115" s="16"/>
    </row>
    <row r="116" spans="1:6" x14ac:dyDescent="0.25">
      <c r="A116" s="14">
        <v>109</v>
      </c>
      <c r="B116" s="17">
        <v>34939</v>
      </c>
      <c r="C116" s="17">
        <v>0</v>
      </c>
      <c r="D116" s="17">
        <v>0</v>
      </c>
      <c r="E116" s="20">
        <f t="shared" si="1"/>
        <v>34939</v>
      </c>
      <c r="F116" s="16"/>
    </row>
    <row r="117" spans="1:6" x14ac:dyDescent="0.25">
      <c r="A117" s="14">
        <v>110</v>
      </c>
      <c r="B117" s="17">
        <v>34939</v>
      </c>
      <c r="C117" s="17">
        <v>0</v>
      </c>
      <c r="D117" s="17">
        <v>0</v>
      </c>
      <c r="E117" s="20">
        <f t="shared" si="1"/>
        <v>34939</v>
      </c>
      <c r="F117" s="16"/>
    </row>
    <row r="118" spans="1:6" x14ac:dyDescent="0.25">
      <c r="A118" s="14">
        <v>111</v>
      </c>
      <c r="B118" s="17">
        <v>34939</v>
      </c>
      <c r="C118" s="17">
        <v>0</v>
      </c>
      <c r="D118" s="17">
        <v>0</v>
      </c>
      <c r="E118" s="20">
        <f t="shared" si="1"/>
        <v>34939</v>
      </c>
      <c r="F118" s="16"/>
    </row>
    <row r="119" spans="1:6" x14ac:dyDescent="0.25">
      <c r="A119" s="14">
        <v>112</v>
      </c>
      <c r="B119" s="17">
        <v>34939</v>
      </c>
      <c r="C119" s="17">
        <v>0</v>
      </c>
      <c r="D119" s="17">
        <v>0</v>
      </c>
      <c r="E119" s="20">
        <f t="shared" si="1"/>
        <v>34939</v>
      </c>
      <c r="F119" s="16"/>
    </row>
    <row r="120" spans="1:6" x14ac:dyDescent="0.25">
      <c r="A120" s="14">
        <v>113</v>
      </c>
      <c r="B120" s="17">
        <v>34939</v>
      </c>
      <c r="C120" s="17">
        <v>0</v>
      </c>
      <c r="D120" s="17">
        <v>0</v>
      </c>
      <c r="E120" s="20">
        <f t="shared" si="1"/>
        <v>34939</v>
      </c>
      <c r="F120" s="16"/>
    </row>
    <row r="121" spans="1:6" x14ac:dyDescent="0.25">
      <c r="A121" s="2"/>
    </row>
  </sheetData>
  <printOptions horizontalCentered="1"/>
  <pageMargins left="0.7" right="0.7" top="1.5" bottom="0.25" header="0.35" footer="0"/>
  <pageSetup scale="10" fitToHeight="0" orientation="portrait" r:id="rId1"/>
  <headerFooter>
    <oddHeader>&amp;C&amp;"-,Bold"&amp;12New Mexico Copper Corporation
Copper Flat Mine Reclamation Plan Cost
January 25, 2021
Reclamation Cost Adjusted for SA Water, Current $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B3812-260E-4C79-80EC-33932B0A6EE2}">
  <dimension ref="A1:P75"/>
  <sheetViews>
    <sheetView workbookViewId="0"/>
  </sheetViews>
  <sheetFormatPr defaultRowHeight="15" x14ac:dyDescent="0.25"/>
  <cols>
    <col min="1" max="4" width="18.28515625" style="3" customWidth="1"/>
    <col min="5" max="16384" width="9.140625" style="3"/>
  </cols>
  <sheetData>
    <row r="1" spans="1:4" x14ac:dyDescent="0.25">
      <c r="A1" s="21" t="s">
        <v>10</v>
      </c>
    </row>
    <row r="2" spans="1:4" x14ac:dyDescent="0.25">
      <c r="A2" s="21" t="s">
        <v>11</v>
      </c>
    </row>
    <row r="3" spans="1:4" x14ac:dyDescent="0.25">
      <c r="A3" s="21" t="s">
        <v>24</v>
      </c>
    </row>
    <row r="4" spans="1:4" ht="15" customHeight="1" x14ac:dyDescent="0.25">
      <c r="A4" s="22">
        <v>44239</v>
      </c>
      <c r="B4" s="23"/>
      <c r="C4" s="23"/>
      <c r="D4" s="23"/>
    </row>
    <row r="5" spans="1:4" ht="15" customHeight="1" x14ac:dyDescent="0.25">
      <c r="A5" s="23"/>
      <c r="B5" s="23"/>
      <c r="C5" s="23"/>
      <c r="D5" s="23"/>
    </row>
    <row r="6" spans="1:4" ht="15" customHeight="1" x14ac:dyDescent="0.25">
      <c r="A6" s="24" t="s">
        <v>13</v>
      </c>
      <c r="B6" s="24"/>
      <c r="C6" s="24"/>
      <c r="D6" s="24"/>
    </row>
    <row r="7" spans="1:4" ht="27.75" customHeight="1" x14ac:dyDescent="0.25">
      <c r="A7" s="26" t="s">
        <v>1</v>
      </c>
      <c r="B7" s="27" t="s">
        <v>14</v>
      </c>
      <c r="C7" s="11" t="s">
        <v>15</v>
      </c>
      <c r="D7" s="11" t="s">
        <v>16</v>
      </c>
    </row>
    <row r="8" spans="1:4" ht="15" customHeight="1" x14ac:dyDescent="0.25">
      <c r="A8" s="14" t="s">
        <v>17</v>
      </c>
      <c r="B8" s="28">
        <v>2.9000000000000001E-2</v>
      </c>
      <c r="C8" s="28">
        <v>7.6600000000000001E-2</v>
      </c>
      <c r="D8" s="28">
        <v>7.6300000000000034E-2</v>
      </c>
    </row>
    <row r="9" spans="1:4" ht="15" customHeight="1" x14ac:dyDescent="0.25">
      <c r="A9" s="29"/>
      <c r="B9" s="30"/>
      <c r="C9" s="31"/>
    </row>
    <row r="10" spans="1:4" ht="15" customHeight="1" x14ac:dyDescent="0.25"/>
    <row r="11" spans="1:4" ht="15" customHeight="1" x14ac:dyDescent="0.25">
      <c r="A11" s="32" t="s">
        <v>18</v>
      </c>
      <c r="B11" s="32"/>
      <c r="C11" s="32"/>
      <c r="D11" s="32"/>
    </row>
    <row r="12" spans="1:4" ht="15" customHeight="1" x14ac:dyDescent="0.25">
      <c r="A12" s="33" t="s">
        <v>19</v>
      </c>
      <c r="B12" s="34" t="s">
        <v>20</v>
      </c>
      <c r="C12" s="35" t="s">
        <v>21</v>
      </c>
      <c r="D12" s="35"/>
    </row>
    <row r="13" spans="1:4" ht="27.75" customHeight="1" x14ac:dyDescent="0.25">
      <c r="A13" s="36"/>
      <c r="B13" s="27" t="s">
        <v>14</v>
      </c>
      <c r="C13" s="11" t="s">
        <v>15</v>
      </c>
      <c r="D13" s="11" t="s">
        <v>16</v>
      </c>
    </row>
    <row r="14" spans="1:4" ht="15" customHeight="1" x14ac:dyDescent="0.25">
      <c r="A14" s="37">
        <v>2020</v>
      </c>
      <c r="B14" s="38">
        <v>258.81099999999998</v>
      </c>
      <c r="C14" s="39">
        <v>8.9200000000000002E-2</v>
      </c>
      <c r="D14" s="39">
        <v>7.51E-2</v>
      </c>
    </row>
    <row r="15" spans="1:4" ht="15" customHeight="1" x14ac:dyDescent="0.25">
      <c r="A15" s="37">
        <v>2019</v>
      </c>
      <c r="B15" s="40">
        <v>255.65700000000001</v>
      </c>
      <c r="C15" s="41">
        <v>9.7108109999999997E-2</v>
      </c>
      <c r="D15" s="41">
        <v>8.7167069999999999E-2</v>
      </c>
    </row>
    <row r="16" spans="1:4" ht="15" customHeight="1" x14ac:dyDescent="0.25">
      <c r="A16" s="37">
        <v>2018</v>
      </c>
      <c r="B16" s="40">
        <v>251.107</v>
      </c>
      <c r="C16" s="41">
        <v>-4.1836199999999999E-3</v>
      </c>
      <c r="D16" s="41">
        <v>1.1357000000000001E-4</v>
      </c>
    </row>
    <row r="17" spans="1:4" ht="15" customHeight="1" x14ac:dyDescent="0.25">
      <c r="A17" s="37">
        <v>2017</v>
      </c>
      <c r="B17" s="40">
        <v>245.12</v>
      </c>
      <c r="C17" s="41">
        <v>3.9992569999999998E-2</v>
      </c>
      <c r="D17" s="41">
        <v>3.541826E-2</v>
      </c>
    </row>
    <row r="18" spans="1:4" ht="15" customHeight="1" x14ac:dyDescent="0.25">
      <c r="A18" s="37">
        <v>2016</v>
      </c>
      <c r="B18" s="40">
        <v>240.00700000000001</v>
      </c>
      <c r="C18" s="41">
        <v>3.0453920000000002E-2</v>
      </c>
      <c r="D18" s="41">
        <v>2.6474829999999998E-2</v>
      </c>
    </row>
    <row r="19" spans="1:4" ht="15" customHeight="1" x14ac:dyDescent="0.25">
      <c r="A19" s="42">
        <v>2015</v>
      </c>
      <c r="B19" s="43">
        <v>237.017</v>
      </c>
      <c r="C19" s="28">
        <v>1.4723E-3</v>
      </c>
      <c r="D19" s="28">
        <v>5.4995799999999996E-3</v>
      </c>
    </row>
    <row r="20" spans="1:4" ht="15" customHeight="1" x14ac:dyDescent="0.25">
      <c r="A20" s="42">
        <v>2014</v>
      </c>
      <c r="B20" s="43">
        <v>236.73599999999999</v>
      </c>
      <c r="C20" s="28">
        <v>6.0095519999999999E-2</v>
      </c>
      <c r="D20" s="28">
        <v>5.9657010000000003E-2</v>
      </c>
    </row>
    <row r="21" spans="1:4" ht="15" customHeight="1" x14ac:dyDescent="0.25">
      <c r="A21" s="42">
        <v>2013</v>
      </c>
      <c r="B21" s="43">
        <v>232.95699999999999</v>
      </c>
      <c r="C21" s="28">
        <v>-2.351847E-2</v>
      </c>
      <c r="D21" s="28">
        <v>-2.0236960000000002E-2</v>
      </c>
    </row>
    <row r="22" spans="1:4" ht="15" customHeight="1" x14ac:dyDescent="0.25">
      <c r="A22" s="42">
        <v>2012</v>
      </c>
      <c r="B22" s="43">
        <v>229.59399999999999</v>
      </c>
      <c r="C22" s="28">
        <v>4.8161209999999996E-2</v>
      </c>
      <c r="D22" s="28">
        <v>4.2148360000000003E-2</v>
      </c>
    </row>
    <row r="23" spans="1:4" ht="15" customHeight="1" x14ac:dyDescent="0.25">
      <c r="A23" s="42">
        <v>2011</v>
      </c>
      <c r="B23" s="43">
        <v>224.93899999999999</v>
      </c>
      <c r="C23" s="28">
        <v>8.7370359999999994E-2</v>
      </c>
      <c r="D23" s="28">
        <v>7.8418219999999997E-2</v>
      </c>
    </row>
    <row r="24" spans="1:4" ht="15" customHeight="1" x14ac:dyDescent="0.25">
      <c r="A24" s="37">
        <v>2010</v>
      </c>
      <c r="B24" s="40">
        <v>218.05600000000001</v>
      </c>
      <c r="C24" s="41">
        <v>6.593048E-2</v>
      </c>
      <c r="D24" s="41">
        <v>6.5417169999999997E-2</v>
      </c>
    </row>
    <row r="25" spans="1:4" ht="15" customHeight="1" x14ac:dyDescent="0.25">
      <c r="A25" s="37">
        <v>2009</v>
      </c>
      <c r="B25" s="40">
        <v>214.53700000000001</v>
      </c>
      <c r="C25" s="41">
        <v>4.520499E-2</v>
      </c>
      <c r="D25" s="41">
        <v>5.9304019999999999E-2</v>
      </c>
    </row>
    <row r="26" spans="1:4" ht="15" customHeight="1" x14ac:dyDescent="0.25">
      <c r="A26" s="37">
        <v>2008</v>
      </c>
      <c r="B26" s="40">
        <v>215.303</v>
      </c>
      <c r="C26" s="41">
        <v>5.7035080000000002E-2</v>
      </c>
      <c r="D26" s="41">
        <v>5.2402329999999997E-2</v>
      </c>
    </row>
    <row r="27" spans="1:4" ht="15" customHeight="1" x14ac:dyDescent="0.25">
      <c r="A27" s="37">
        <v>2007</v>
      </c>
      <c r="B27" s="40">
        <v>207.34200000000001</v>
      </c>
      <c r="C27" s="41">
        <v>7.2268879999999994E-2</v>
      </c>
      <c r="D27" s="41">
        <v>6.9666180000000008E-2</v>
      </c>
    </row>
    <row r="28" spans="1:4" ht="15" customHeight="1" x14ac:dyDescent="0.25">
      <c r="A28" s="37">
        <v>2006</v>
      </c>
      <c r="B28" s="44">
        <v>201.6</v>
      </c>
      <c r="C28" s="41">
        <v>3.7782450000000002E-2</v>
      </c>
      <c r="D28" s="41">
        <v>4.333774E-2</v>
      </c>
    </row>
    <row r="29" spans="1:4" ht="15" customHeight="1" x14ac:dyDescent="0.25">
      <c r="A29" s="42">
        <v>2005</v>
      </c>
      <c r="B29" s="45">
        <v>195.3</v>
      </c>
      <c r="C29" s="28">
        <v>2.3689589999999996E-2</v>
      </c>
      <c r="D29" s="28">
        <v>2.428522E-2</v>
      </c>
    </row>
    <row r="30" spans="1:4" ht="15" customHeight="1" x14ac:dyDescent="0.25">
      <c r="A30" s="42">
        <v>2004</v>
      </c>
      <c r="B30" s="45">
        <v>188.9</v>
      </c>
      <c r="C30" s="28">
        <v>4.1934930000000002E-2</v>
      </c>
      <c r="D30" s="28">
        <v>4.3387799999999997E-2</v>
      </c>
    </row>
    <row r="31" spans="1:4" ht="15" customHeight="1" x14ac:dyDescent="0.25">
      <c r="A31" s="42">
        <v>2003</v>
      </c>
      <c r="B31" s="45">
        <v>184</v>
      </c>
      <c r="C31" s="28">
        <v>4.6685009999999999E-2</v>
      </c>
      <c r="D31" s="28">
        <v>4.1044720000000007E-2</v>
      </c>
    </row>
    <row r="32" spans="1:4" ht="15" customHeight="1" x14ac:dyDescent="0.25">
      <c r="A32" s="42">
        <v>2002</v>
      </c>
      <c r="B32" s="45">
        <v>179.9</v>
      </c>
      <c r="C32" s="28">
        <v>0.11035782</v>
      </c>
      <c r="D32" s="28">
        <v>0.10255036000000001</v>
      </c>
    </row>
    <row r="33" spans="1:16" ht="15" customHeight="1" x14ac:dyDescent="0.25">
      <c r="A33" s="42">
        <v>2001</v>
      </c>
      <c r="B33" s="45">
        <v>177.1</v>
      </c>
      <c r="C33" s="28">
        <v>8.5022749999999994E-2</v>
      </c>
      <c r="D33" s="28">
        <v>8.4434729999999986E-2</v>
      </c>
    </row>
    <row r="34" spans="1:16" ht="15" customHeight="1" x14ac:dyDescent="0.25">
      <c r="A34" s="37">
        <v>2000</v>
      </c>
      <c r="B34" s="44">
        <v>172.2</v>
      </c>
      <c r="C34" s="41">
        <v>0.11851817000000001</v>
      </c>
      <c r="D34" s="41">
        <v>0.11626077</v>
      </c>
    </row>
    <row r="35" spans="1:16" ht="15" customHeight="1" x14ac:dyDescent="0.25">
      <c r="A35" s="37">
        <v>1999</v>
      </c>
      <c r="B35" s="44">
        <v>166.6</v>
      </c>
      <c r="C35" s="41">
        <v>-2.148009E-2</v>
      </c>
      <c r="D35" s="41">
        <v>-8.2133199999999996E-3</v>
      </c>
      <c r="H35" s="25"/>
      <c r="I35" s="25"/>
      <c r="J35" s="25"/>
      <c r="K35" s="25"/>
      <c r="L35" s="25"/>
    </row>
    <row r="36" spans="1:16" ht="15" customHeight="1" x14ac:dyDescent="0.25">
      <c r="A36" s="37">
        <v>1998</v>
      </c>
      <c r="B36" s="44">
        <v>163</v>
      </c>
      <c r="C36" s="41">
        <v>9.4732269999999993E-2</v>
      </c>
      <c r="D36" s="41">
        <v>8.6865089999999992E-2</v>
      </c>
      <c r="G36" s="25"/>
      <c r="H36" s="25"/>
      <c r="I36" s="25"/>
      <c r="J36" s="25"/>
      <c r="K36" s="25"/>
      <c r="L36" s="25"/>
      <c r="O36" s="10"/>
      <c r="P36" s="25"/>
    </row>
    <row r="37" spans="1:16" ht="15" customHeight="1" x14ac:dyDescent="0.25">
      <c r="A37" s="37">
        <v>1997</v>
      </c>
      <c r="B37" s="44">
        <v>160.5</v>
      </c>
      <c r="C37" s="41">
        <v>9.7576699999999988E-2</v>
      </c>
      <c r="D37" s="41">
        <v>9.6539470000000002E-2</v>
      </c>
      <c r="G37" s="25"/>
      <c r="H37" s="25"/>
      <c r="I37" s="25"/>
      <c r="J37" s="25"/>
      <c r="K37" s="25"/>
      <c r="L37" s="25"/>
      <c r="O37" s="10"/>
      <c r="P37" s="25"/>
    </row>
    <row r="38" spans="1:16" ht="15" customHeight="1" x14ac:dyDescent="0.25">
      <c r="A38" s="37">
        <v>1996</v>
      </c>
      <c r="B38" s="44">
        <v>156.9</v>
      </c>
      <c r="C38" s="41">
        <v>2.9028160000000001E-2</v>
      </c>
      <c r="D38" s="41">
        <v>3.6305740000000003E-2</v>
      </c>
      <c r="G38" s="46"/>
      <c r="H38" s="47"/>
      <c r="I38" s="47"/>
      <c r="J38" s="47"/>
      <c r="K38" s="47"/>
      <c r="O38" s="48"/>
      <c r="P38" s="49"/>
    </row>
    <row r="39" spans="1:16" ht="15" customHeight="1" x14ac:dyDescent="0.25">
      <c r="A39" s="42">
        <v>1995</v>
      </c>
      <c r="B39" s="45">
        <v>152.4</v>
      </c>
      <c r="C39" s="28">
        <v>0.19242401999999997</v>
      </c>
      <c r="D39" s="28">
        <v>0.18473740999999999</v>
      </c>
      <c r="G39" s="46"/>
      <c r="H39" s="47"/>
      <c r="I39" s="47"/>
      <c r="J39" s="47"/>
      <c r="K39" s="47"/>
      <c r="O39" s="48"/>
      <c r="P39" s="49"/>
    </row>
    <row r="40" spans="1:16" ht="15" customHeight="1" x14ac:dyDescent="0.25">
      <c r="A40" s="42">
        <v>1994</v>
      </c>
      <c r="B40" s="45">
        <v>148.19999999999999</v>
      </c>
      <c r="C40" s="28">
        <v>-3.5086569999999997E-2</v>
      </c>
      <c r="D40" s="28">
        <v>-2.9161359999999997E-2</v>
      </c>
      <c r="G40" s="46"/>
      <c r="H40" s="47"/>
      <c r="I40" s="47"/>
      <c r="J40" s="47"/>
      <c r="K40" s="47"/>
      <c r="L40" s="50"/>
      <c r="O40" s="48"/>
      <c r="P40" s="49"/>
    </row>
    <row r="41" spans="1:16" ht="15" customHeight="1" x14ac:dyDescent="0.25">
      <c r="A41" s="42">
        <v>1993</v>
      </c>
      <c r="B41" s="45">
        <v>144.5</v>
      </c>
      <c r="C41" s="28">
        <v>0.11031521</v>
      </c>
      <c r="D41" s="28">
        <v>9.7491500000000009E-2</v>
      </c>
      <c r="G41" s="46"/>
      <c r="H41" s="47"/>
      <c r="I41" s="47"/>
      <c r="J41" s="47"/>
      <c r="K41" s="47"/>
      <c r="O41" s="48"/>
      <c r="P41" s="49"/>
    </row>
    <row r="42" spans="1:16" ht="15" customHeight="1" x14ac:dyDescent="0.25">
      <c r="A42" s="42">
        <v>1992</v>
      </c>
      <c r="B42" s="45">
        <v>140.30000000000001</v>
      </c>
      <c r="C42" s="28">
        <v>7.5813489999999997E-2</v>
      </c>
      <c r="D42" s="28">
        <v>7.4021480000000001E-2</v>
      </c>
      <c r="G42" s="46"/>
      <c r="H42" s="47"/>
      <c r="I42" s="47"/>
      <c r="J42" s="47"/>
      <c r="K42" s="47"/>
      <c r="O42" s="48"/>
      <c r="P42" s="49"/>
    </row>
    <row r="43" spans="1:16" ht="15" customHeight="1" x14ac:dyDescent="0.25">
      <c r="A43" s="42">
        <v>1991</v>
      </c>
      <c r="B43" s="45">
        <v>136.19999999999999</v>
      </c>
      <c r="C43" s="28">
        <v>0.16125798</v>
      </c>
      <c r="D43" s="28">
        <v>0.16003119000000002</v>
      </c>
      <c r="G43" s="46"/>
      <c r="H43" s="47"/>
      <c r="I43" s="47"/>
      <c r="J43" s="47"/>
      <c r="K43" s="47"/>
      <c r="O43" s="48"/>
      <c r="P43" s="49"/>
    </row>
    <row r="44" spans="1:16" ht="15" customHeight="1" x14ac:dyDescent="0.25">
      <c r="A44" s="37">
        <v>1990</v>
      </c>
      <c r="B44" s="44">
        <v>130.69999999999999</v>
      </c>
      <c r="C44" s="41">
        <v>8.284053999999999E-2</v>
      </c>
      <c r="D44" s="41">
        <v>8.9602219999999996E-2</v>
      </c>
      <c r="G44" s="46"/>
      <c r="H44" s="47"/>
      <c r="I44" s="47"/>
      <c r="J44" s="47"/>
      <c r="K44" s="47"/>
      <c r="O44" s="48"/>
      <c r="P44" s="49"/>
    </row>
    <row r="45" spans="1:16" ht="15" customHeight="1" x14ac:dyDescent="0.25">
      <c r="A45" s="37">
        <v>1989</v>
      </c>
      <c r="B45" s="44">
        <v>124</v>
      </c>
      <c r="C45" s="41">
        <v>0.142342</v>
      </c>
      <c r="D45" s="41">
        <v>0.14529574000000001</v>
      </c>
    </row>
    <row r="46" spans="1:16" ht="15" customHeight="1" x14ac:dyDescent="0.25">
      <c r="A46" s="37">
        <v>1988</v>
      </c>
      <c r="B46" s="44">
        <v>118.3</v>
      </c>
      <c r="C46" s="41">
        <v>7.5801049999999995E-2</v>
      </c>
      <c r="D46" s="41">
        <v>7.8859070000000003E-2</v>
      </c>
      <c r="H46" s="51"/>
    </row>
    <row r="47" spans="1:16" ht="15" customHeight="1" x14ac:dyDescent="0.25">
      <c r="A47" s="37">
        <v>1987</v>
      </c>
      <c r="B47" s="44">
        <v>113.6</v>
      </c>
      <c r="C47" s="41">
        <v>2.2940640000000002E-2</v>
      </c>
      <c r="D47" s="41">
        <v>2.7554169999999999E-2</v>
      </c>
    </row>
    <row r="48" spans="1:16" ht="15" customHeight="1" x14ac:dyDescent="0.25">
      <c r="A48" s="37">
        <v>1986</v>
      </c>
      <c r="B48" s="44">
        <v>109.6</v>
      </c>
      <c r="C48" s="41">
        <v>0.15616727999999999</v>
      </c>
      <c r="D48" s="41">
        <v>0.15264718999999999</v>
      </c>
    </row>
    <row r="49" spans="1:10" ht="15" customHeight="1" x14ac:dyDescent="0.25">
      <c r="A49" s="42">
        <v>1985</v>
      </c>
      <c r="B49" s="45">
        <v>107.6</v>
      </c>
      <c r="C49" s="28">
        <v>0.21302589999999999</v>
      </c>
      <c r="D49" s="28">
        <v>0.22102765000000002</v>
      </c>
    </row>
    <row r="50" spans="1:10" ht="15" customHeight="1" x14ac:dyDescent="0.25">
      <c r="A50" s="42">
        <v>1984</v>
      </c>
      <c r="B50" s="45">
        <v>103.9</v>
      </c>
      <c r="C50" s="28">
        <v>0.15023665999999999</v>
      </c>
      <c r="D50" s="28">
        <v>0.15147107000000001</v>
      </c>
    </row>
    <row r="51" spans="1:10" ht="15" customHeight="1" x14ac:dyDescent="0.25">
      <c r="A51" s="42">
        <v>1983</v>
      </c>
      <c r="B51" s="45">
        <v>99.6</v>
      </c>
      <c r="C51" s="28">
        <v>7.9929829999999993E-2</v>
      </c>
      <c r="D51" s="28">
        <v>8.3581350000000013E-2</v>
      </c>
      <c r="F51" s="52"/>
      <c r="I51" s="52"/>
    </row>
    <row r="52" spans="1:10" ht="15" customHeight="1" x14ac:dyDescent="0.25">
      <c r="A52" s="42">
        <v>1982</v>
      </c>
      <c r="B52" s="45">
        <v>96.5</v>
      </c>
      <c r="C52" s="28">
        <v>0.31097660999999999</v>
      </c>
      <c r="D52" s="28">
        <v>0.32621141999999997</v>
      </c>
      <c r="F52" s="53"/>
      <c r="I52" s="53"/>
    </row>
    <row r="53" spans="1:10" ht="15" customHeight="1" x14ac:dyDescent="0.25">
      <c r="A53" s="42">
        <v>1981</v>
      </c>
      <c r="B53" s="45">
        <v>90.9</v>
      </c>
      <c r="C53" s="28">
        <v>7.2553000000000006E-2</v>
      </c>
      <c r="D53" s="28">
        <v>6.2485099999999995E-2</v>
      </c>
      <c r="F53" s="53"/>
      <c r="I53" s="53"/>
    </row>
    <row r="54" spans="1:10" ht="15" customHeight="1" x14ac:dyDescent="0.25">
      <c r="A54" s="37">
        <v>1980</v>
      </c>
      <c r="B54" s="44">
        <v>82.4</v>
      </c>
      <c r="C54" s="41">
        <v>3.0615139999999999E-2</v>
      </c>
      <c r="D54" s="41">
        <v>2.7051090000000003E-2</v>
      </c>
      <c r="F54" s="53"/>
      <c r="I54" s="53"/>
    </row>
    <row r="55" spans="1:10" ht="15" customHeight="1" x14ac:dyDescent="0.25">
      <c r="A55" s="54">
        <v>1979</v>
      </c>
      <c r="B55" s="54">
        <v>72.599999999999994</v>
      </c>
      <c r="C55" s="55">
        <v>2.279569E-2</v>
      </c>
      <c r="D55" s="55">
        <v>1.9244000000000001E-2</v>
      </c>
      <c r="F55" s="53"/>
      <c r="I55" s="53"/>
    </row>
    <row r="56" spans="1:10" ht="15" customHeight="1" x14ac:dyDescent="0.25">
      <c r="A56" s="54">
        <v>1978</v>
      </c>
      <c r="B56" s="54">
        <v>65.2</v>
      </c>
      <c r="C56" s="55">
        <v>1.1674210000000001E-2</v>
      </c>
      <c r="D56" s="55">
        <v>1.3988E-2</v>
      </c>
      <c r="F56" s="53"/>
      <c r="I56" s="53"/>
    </row>
    <row r="57" spans="1:10" ht="15" customHeight="1" x14ac:dyDescent="0.25">
      <c r="A57" s="54">
        <v>1977</v>
      </c>
      <c r="B57" s="54">
        <v>60.6</v>
      </c>
      <c r="C57" s="55">
        <v>2.9946549999999999E-2</v>
      </c>
      <c r="D57" s="55">
        <v>3.0254E-2</v>
      </c>
      <c r="F57" s="53"/>
      <c r="I57" s="53"/>
    </row>
    <row r="58" spans="1:10" ht="15" customHeight="1" x14ac:dyDescent="0.25">
      <c r="A58" s="54">
        <v>1976</v>
      </c>
      <c r="B58" s="54">
        <v>56.9</v>
      </c>
      <c r="C58" s="55">
        <v>0.15584238</v>
      </c>
      <c r="D58" s="55">
        <v>0.15595500000000001</v>
      </c>
      <c r="F58" s="53"/>
      <c r="I58" s="53"/>
    </row>
    <row r="59" spans="1:10" ht="15" customHeight="1" x14ac:dyDescent="0.25">
      <c r="A59" s="56">
        <v>1975</v>
      </c>
      <c r="B59" s="56">
        <v>53.8</v>
      </c>
      <c r="C59" s="57">
        <v>0.12291278</v>
      </c>
      <c r="D59" s="57"/>
      <c r="F59" s="53"/>
      <c r="I59" s="53"/>
    </row>
    <row r="60" spans="1:10" ht="15" customHeight="1" x14ac:dyDescent="0.25">
      <c r="A60" s="56">
        <v>1974</v>
      </c>
      <c r="B60" s="56">
        <v>49.3</v>
      </c>
      <c r="C60" s="57">
        <v>1.7390700000000001E-3</v>
      </c>
      <c r="D60" s="57"/>
      <c r="F60" s="53"/>
      <c r="I60" s="53"/>
    </row>
    <row r="61" spans="1:10" ht="15" customHeight="1" x14ac:dyDescent="0.25">
      <c r="A61" s="56">
        <v>1973</v>
      </c>
      <c r="B61" s="56">
        <v>44.4</v>
      </c>
      <c r="C61" s="57">
        <v>2.2985619999999998E-2</v>
      </c>
      <c r="D61" s="57"/>
      <c r="F61" s="53"/>
      <c r="I61" s="53"/>
    </row>
    <row r="62" spans="1:10" ht="15" customHeight="1" x14ac:dyDescent="0.25">
      <c r="A62" s="56">
        <v>1972</v>
      </c>
      <c r="B62" s="56">
        <v>41.8</v>
      </c>
      <c r="C62" s="58"/>
      <c r="D62" s="58"/>
      <c r="F62" s="53"/>
      <c r="I62" s="53"/>
    </row>
    <row r="63" spans="1:10" ht="15" customHeight="1" x14ac:dyDescent="0.25">
      <c r="A63" s="56">
        <v>1971</v>
      </c>
      <c r="B63" s="56">
        <v>40.5</v>
      </c>
      <c r="C63" s="58"/>
      <c r="D63" s="58"/>
    </row>
    <row r="64" spans="1:10" ht="15" customHeight="1" x14ac:dyDescent="0.25">
      <c r="A64" s="54">
        <v>1970</v>
      </c>
      <c r="B64" s="54">
        <v>38.799999999999997</v>
      </c>
      <c r="C64" s="59"/>
      <c r="D64" s="59"/>
      <c r="G64" s="8"/>
      <c r="J64" s="8"/>
    </row>
    <row r="65" spans="1:10" ht="15" customHeight="1" x14ac:dyDescent="0.25">
      <c r="A65" s="6"/>
      <c r="B65" s="6"/>
      <c r="G65" s="8"/>
      <c r="J65" s="8"/>
    </row>
    <row r="66" spans="1:10" ht="15" customHeight="1" x14ac:dyDescent="0.25">
      <c r="A66" s="60" t="s">
        <v>22</v>
      </c>
      <c r="B66" s="6"/>
    </row>
    <row r="67" spans="1:10" ht="15" customHeight="1" x14ac:dyDescent="0.25">
      <c r="A67" s="60" t="s">
        <v>23</v>
      </c>
      <c r="E67" s="61"/>
    </row>
    <row r="68" spans="1:10" x14ac:dyDescent="0.25">
      <c r="B68" s="6"/>
      <c r="E68" s="7"/>
    </row>
    <row r="69" spans="1:10" x14ac:dyDescent="0.25">
      <c r="B69" s="6"/>
      <c r="E69" s="7"/>
      <c r="H69" s="7"/>
    </row>
    <row r="70" spans="1:10" x14ac:dyDescent="0.25">
      <c r="B70" s="62"/>
      <c r="E70" s="7"/>
      <c r="F70" s="63"/>
      <c r="H70" s="7"/>
    </row>
    <row r="71" spans="1:10" x14ac:dyDescent="0.25">
      <c r="B71" s="62"/>
      <c r="E71" s="7"/>
      <c r="F71" s="63"/>
      <c r="H71" s="7"/>
    </row>
    <row r="72" spans="1:10" x14ac:dyDescent="0.25">
      <c r="B72" s="62"/>
      <c r="E72" s="7"/>
      <c r="F72" s="63"/>
      <c r="H72" s="7"/>
    </row>
    <row r="73" spans="1:10" x14ac:dyDescent="0.25">
      <c r="B73" s="62"/>
      <c r="E73" s="7"/>
      <c r="H73" s="7"/>
    </row>
    <row r="74" spans="1:10" x14ac:dyDescent="0.25">
      <c r="B74" s="62"/>
      <c r="E74" s="7"/>
      <c r="H74" s="7"/>
    </row>
    <row r="75" spans="1:10" x14ac:dyDescent="0.25">
      <c r="B75" s="62"/>
      <c r="E75" s="7"/>
      <c r="H75" s="7"/>
    </row>
  </sheetData>
  <mergeCells count="4">
    <mergeCell ref="A6:D6"/>
    <mergeCell ref="A11:D11"/>
    <mergeCell ref="A12:A13"/>
    <mergeCell ref="C12:D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733C6-42A6-49A6-807D-7D569991E969}">
  <dimension ref="A1:I122"/>
  <sheetViews>
    <sheetView workbookViewId="0"/>
  </sheetViews>
  <sheetFormatPr defaultRowHeight="15" x14ac:dyDescent="0.25"/>
  <cols>
    <col min="1" max="1" width="38.7109375" style="3" customWidth="1"/>
    <col min="2" max="5" width="12.7109375" style="3" customWidth="1"/>
    <col min="6" max="32" width="10.7109375" style="3" customWidth="1"/>
    <col min="33" max="16384" width="9.140625" style="3"/>
  </cols>
  <sheetData>
    <row r="1" spans="1:8" x14ac:dyDescent="0.25">
      <c r="A1" s="21" t="s">
        <v>10</v>
      </c>
    </row>
    <row r="2" spans="1:8" x14ac:dyDescent="0.25">
      <c r="A2" s="21" t="s">
        <v>11</v>
      </c>
    </row>
    <row r="3" spans="1:8" x14ac:dyDescent="0.25">
      <c r="A3" s="21" t="s">
        <v>24</v>
      </c>
    </row>
    <row r="4" spans="1:8" x14ac:dyDescent="0.25">
      <c r="A4" s="22">
        <v>44239</v>
      </c>
    </row>
    <row r="6" spans="1:8" x14ac:dyDescent="0.25">
      <c r="A6" s="64" t="s">
        <v>25</v>
      </c>
      <c r="B6" s="64"/>
      <c r="D6" s="6"/>
      <c r="F6" s="6"/>
    </row>
    <row r="7" spans="1:8" x14ac:dyDescent="0.25">
      <c r="A7" s="65" t="s">
        <v>26</v>
      </c>
      <c r="B7" s="65"/>
      <c r="C7" s="66">
        <v>2.9000000000000001E-2</v>
      </c>
      <c r="F7" s="67"/>
    </row>
    <row r="8" spans="1:8" x14ac:dyDescent="0.25">
      <c r="A8" s="65" t="s">
        <v>27</v>
      </c>
      <c r="B8" s="65"/>
      <c r="C8" s="66">
        <v>7.6600000000000001E-2</v>
      </c>
      <c r="F8" s="67"/>
    </row>
    <row r="9" spans="1:8" x14ac:dyDescent="0.25">
      <c r="A9" s="65" t="s">
        <v>28</v>
      </c>
      <c r="B9" s="65"/>
      <c r="C9" s="66">
        <v>7.6300000000000034E-2</v>
      </c>
      <c r="F9" s="67"/>
    </row>
    <row r="10" spans="1:8" x14ac:dyDescent="0.25">
      <c r="A10" s="65" t="s">
        <v>29</v>
      </c>
      <c r="B10" s="65"/>
      <c r="C10" s="66">
        <f>C8-C7</f>
        <v>4.7600000000000003E-2</v>
      </c>
      <c r="F10" s="6"/>
    </row>
    <row r="11" spans="1:8" x14ac:dyDescent="0.25">
      <c r="A11" s="65" t="s">
        <v>30</v>
      </c>
      <c r="B11" s="65"/>
      <c r="C11" s="66">
        <f>C9-C7</f>
        <v>4.7300000000000036E-2</v>
      </c>
      <c r="F11" s="6"/>
    </row>
    <row r="12" spans="1:8" ht="15.75" x14ac:dyDescent="0.25">
      <c r="A12" s="6"/>
      <c r="B12" s="6"/>
      <c r="C12" s="68"/>
      <c r="D12" s="69"/>
    </row>
    <row r="13" spans="1:8" ht="39.950000000000003" customHeight="1" x14ac:dyDescent="0.25">
      <c r="A13" s="70" t="s">
        <v>31</v>
      </c>
      <c r="B13" s="71" t="s">
        <v>32</v>
      </c>
      <c r="C13" s="11" t="s">
        <v>33</v>
      </c>
      <c r="D13" s="11" t="s">
        <v>34</v>
      </c>
      <c r="E13" s="11" t="s">
        <v>35</v>
      </c>
    </row>
    <row r="14" spans="1:8" ht="20.100000000000001" customHeight="1" x14ac:dyDescent="0.25">
      <c r="A14" s="72"/>
      <c r="B14" s="73" t="s">
        <v>36</v>
      </c>
      <c r="C14" s="74"/>
      <c r="D14" s="74"/>
      <c r="E14" s="75">
        <f>SUM(E15:E114)</f>
        <v>34405500.23045741</v>
      </c>
      <c r="G14" s="76"/>
    </row>
    <row r="15" spans="1:8" x14ac:dyDescent="0.25">
      <c r="A15" s="77" t="s">
        <v>37</v>
      </c>
      <c r="B15" s="78">
        <v>1</v>
      </c>
      <c r="C15" s="79">
        <v>4.7600000000000003E-2</v>
      </c>
      <c r="D15" s="80">
        <v>606466</v>
      </c>
      <c r="E15" s="81">
        <f t="shared" ref="E15:E78" si="0">D15*(1/(1+C15)^B15)</f>
        <v>578909.8892707139</v>
      </c>
      <c r="G15" s="4"/>
      <c r="H15" s="1"/>
    </row>
    <row r="16" spans="1:8" x14ac:dyDescent="0.25">
      <c r="A16" s="77" t="s">
        <v>37</v>
      </c>
      <c r="B16" s="78">
        <v>2</v>
      </c>
      <c r="C16" s="79">
        <v>4.7600000000000003E-2</v>
      </c>
      <c r="D16" s="80">
        <v>2217824</v>
      </c>
      <c r="E16" s="81">
        <f t="shared" si="0"/>
        <v>2020859.4024837727</v>
      </c>
      <c r="G16" s="4"/>
      <c r="H16" s="1"/>
    </row>
    <row r="17" spans="1:9" x14ac:dyDescent="0.25">
      <c r="A17" s="77" t="s">
        <v>37</v>
      </c>
      <c r="B17" s="78">
        <v>3</v>
      </c>
      <c r="C17" s="79">
        <v>4.7600000000000003E-2</v>
      </c>
      <c r="D17" s="80">
        <v>0</v>
      </c>
      <c r="E17" s="81">
        <f t="shared" si="0"/>
        <v>0</v>
      </c>
      <c r="G17" s="4"/>
      <c r="H17" s="1"/>
    </row>
    <row r="18" spans="1:9" x14ac:dyDescent="0.25">
      <c r="A18" s="77" t="s">
        <v>37</v>
      </c>
      <c r="B18" s="78">
        <v>4</v>
      </c>
      <c r="C18" s="79">
        <v>4.7600000000000003E-2</v>
      </c>
      <c r="D18" s="80">
        <v>40255</v>
      </c>
      <c r="E18" s="81">
        <f t="shared" si="0"/>
        <v>33422.418424838696</v>
      </c>
      <c r="G18" s="4"/>
      <c r="H18" s="1"/>
      <c r="I18" s="82"/>
    </row>
    <row r="19" spans="1:9" x14ac:dyDescent="0.25">
      <c r="A19" s="77" t="s">
        <v>37</v>
      </c>
      <c r="B19" s="78">
        <v>5</v>
      </c>
      <c r="C19" s="79">
        <v>4.7600000000000003E-2</v>
      </c>
      <c r="D19" s="80">
        <v>0</v>
      </c>
      <c r="E19" s="81">
        <f t="shared" si="0"/>
        <v>0</v>
      </c>
      <c r="G19" s="4"/>
      <c r="H19" s="1"/>
    </row>
    <row r="20" spans="1:9" x14ac:dyDescent="0.25">
      <c r="A20" s="77" t="s">
        <v>37</v>
      </c>
      <c r="B20" s="78">
        <v>6</v>
      </c>
      <c r="C20" s="79">
        <v>4.7600000000000003E-2</v>
      </c>
      <c r="D20" s="80">
        <v>0</v>
      </c>
      <c r="E20" s="81">
        <f t="shared" si="0"/>
        <v>0</v>
      </c>
      <c r="G20" s="4"/>
      <c r="H20" s="1"/>
    </row>
    <row r="21" spans="1:9" x14ac:dyDescent="0.25">
      <c r="A21" s="77" t="s">
        <v>37</v>
      </c>
      <c r="B21" s="78">
        <v>7</v>
      </c>
      <c r="C21" s="79">
        <v>4.7600000000000003E-2</v>
      </c>
      <c r="D21" s="80">
        <v>18925</v>
      </c>
      <c r="E21" s="81">
        <f t="shared" si="0"/>
        <v>13666.819539129126</v>
      </c>
      <c r="G21" s="4"/>
      <c r="H21" s="1"/>
    </row>
    <row r="22" spans="1:9" x14ac:dyDescent="0.25">
      <c r="A22" s="77" t="s">
        <v>37</v>
      </c>
      <c r="B22" s="78">
        <v>8</v>
      </c>
      <c r="C22" s="79">
        <v>4.7600000000000003E-2</v>
      </c>
      <c r="D22" s="80">
        <v>0</v>
      </c>
      <c r="E22" s="81">
        <f t="shared" si="0"/>
        <v>0</v>
      </c>
      <c r="G22" s="4"/>
      <c r="H22" s="1"/>
    </row>
    <row r="23" spans="1:9" x14ac:dyDescent="0.25">
      <c r="A23" s="77" t="s">
        <v>37</v>
      </c>
      <c r="B23" s="78">
        <v>9</v>
      </c>
      <c r="C23" s="79">
        <v>4.7600000000000003E-2</v>
      </c>
      <c r="D23" s="80">
        <v>68451</v>
      </c>
      <c r="E23" s="81">
        <f t="shared" si="0"/>
        <v>45042.282420974676</v>
      </c>
      <c r="G23" s="4"/>
      <c r="H23" s="1"/>
    </row>
    <row r="24" spans="1:9" x14ac:dyDescent="0.25">
      <c r="A24" s="77" t="s">
        <v>37</v>
      </c>
      <c r="B24" s="78">
        <v>10</v>
      </c>
      <c r="C24" s="79">
        <v>4.7600000000000003E-2</v>
      </c>
      <c r="D24" s="80">
        <v>61787</v>
      </c>
      <c r="E24" s="81">
        <f t="shared" si="0"/>
        <v>38809.872100057015</v>
      </c>
      <c r="G24" s="4"/>
      <c r="H24" s="1"/>
    </row>
    <row r="25" spans="1:9" x14ac:dyDescent="0.25">
      <c r="A25" s="72" t="s">
        <v>37</v>
      </c>
      <c r="B25" s="83">
        <v>11</v>
      </c>
      <c r="C25" s="84">
        <v>4.7600000000000003E-2</v>
      </c>
      <c r="D25" s="85">
        <v>61787</v>
      </c>
      <c r="E25" s="86">
        <f t="shared" si="0"/>
        <v>37046.460576610356</v>
      </c>
      <c r="G25" s="4"/>
      <c r="H25" s="1"/>
      <c r="I25" s="82"/>
    </row>
    <row r="26" spans="1:9" x14ac:dyDescent="0.25">
      <c r="A26" s="72" t="s">
        <v>37</v>
      </c>
      <c r="B26" s="83">
        <v>12</v>
      </c>
      <c r="C26" s="84">
        <v>4.7600000000000003E-2</v>
      </c>
      <c r="D26" s="85">
        <v>932616</v>
      </c>
      <c r="E26" s="86">
        <f t="shared" si="0"/>
        <v>533773.47068007104</v>
      </c>
      <c r="G26" s="4"/>
      <c r="H26" s="1"/>
      <c r="I26" s="82"/>
    </row>
    <row r="27" spans="1:9" x14ac:dyDescent="0.25">
      <c r="A27" s="72" t="s">
        <v>37</v>
      </c>
      <c r="B27" s="83">
        <v>13</v>
      </c>
      <c r="C27" s="84">
        <v>4.7600000000000003E-2</v>
      </c>
      <c r="D27" s="85">
        <v>1644332</v>
      </c>
      <c r="E27" s="86">
        <f t="shared" si="0"/>
        <v>898355.31542031397</v>
      </c>
      <c r="G27" s="4"/>
      <c r="H27" s="1"/>
      <c r="I27" s="82"/>
    </row>
    <row r="28" spans="1:9" ht="16.5" customHeight="1" x14ac:dyDescent="0.25">
      <c r="A28" s="72" t="s">
        <v>37</v>
      </c>
      <c r="B28" s="83">
        <v>14</v>
      </c>
      <c r="C28" s="84">
        <v>4.7600000000000003E-2</v>
      </c>
      <c r="D28" s="85">
        <v>16224816</v>
      </c>
      <c r="E28" s="86">
        <f t="shared" si="0"/>
        <v>8461413.5917393044</v>
      </c>
      <c r="G28" s="4"/>
      <c r="H28" s="1"/>
      <c r="I28" s="82"/>
    </row>
    <row r="29" spans="1:9" x14ac:dyDescent="0.25">
      <c r="A29" s="72" t="s">
        <v>37</v>
      </c>
      <c r="B29" s="83">
        <v>15</v>
      </c>
      <c r="C29" s="84">
        <v>4.7600000000000003E-2</v>
      </c>
      <c r="D29" s="85">
        <v>7537421</v>
      </c>
      <c r="E29" s="86">
        <f t="shared" si="0"/>
        <v>3752238.4289947804</v>
      </c>
      <c r="G29" s="4"/>
      <c r="H29" s="1"/>
      <c r="I29" s="82"/>
    </row>
    <row r="30" spans="1:9" x14ac:dyDescent="0.25">
      <c r="A30" s="72" t="s">
        <v>37</v>
      </c>
      <c r="B30" s="83">
        <v>16</v>
      </c>
      <c r="C30" s="84">
        <v>4.7600000000000003E-2</v>
      </c>
      <c r="D30" s="85">
        <v>8426359</v>
      </c>
      <c r="E30" s="86">
        <f t="shared" si="0"/>
        <v>4004166.4457048769</v>
      </c>
      <c r="G30" s="4"/>
      <c r="H30" s="1"/>
      <c r="I30" s="82"/>
    </row>
    <row r="31" spans="1:9" x14ac:dyDescent="0.25">
      <c r="A31" s="72" t="s">
        <v>37</v>
      </c>
      <c r="B31" s="83">
        <v>17</v>
      </c>
      <c r="C31" s="84">
        <v>4.7600000000000003E-2</v>
      </c>
      <c r="D31" s="85">
        <v>14789659</v>
      </c>
      <c r="E31" s="86">
        <f t="shared" si="0"/>
        <v>6708645.3695064317</v>
      </c>
      <c r="G31" s="4"/>
      <c r="H31" s="1"/>
      <c r="I31" s="82"/>
    </row>
    <row r="32" spans="1:9" x14ac:dyDescent="0.25">
      <c r="A32" s="72" t="s">
        <v>37</v>
      </c>
      <c r="B32" s="83">
        <v>18</v>
      </c>
      <c r="C32" s="84">
        <v>4.7600000000000003E-2</v>
      </c>
      <c r="D32" s="85">
        <v>4834129</v>
      </c>
      <c r="E32" s="86">
        <f t="shared" si="0"/>
        <v>2093145.5077180509</v>
      </c>
      <c r="G32" s="4"/>
      <c r="H32" s="1"/>
      <c r="I32" s="82"/>
    </row>
    <row r="33" spans="1:9" x14ac:dyDescent="0.25">
      <c r="A33" s="72" t="s">
        <v>37</v>
      </c>
      <c r="B33" s="83">
        <v>19</v>
      </c>
      <c r="C33" s="84">
        <v>4.7600000000000003E-2</v>
      </c>
      <c r="D33" s="85">
        <v>7022435</v>
      </c>
      <c r="E33" s="86">
        <f t="shared" si="0"/>
        <v>2902507.9819543646</v>
      </c>
      <c r="G33" s="4"/>
      <c r="H33" s="1"/>
      <c r="I33" s="82"/>
    </row>
    <row r="34" spans="1:9" x14ac:dyDescent="0.25">
      <c r="A34" s="72" t="s">
        <v>37</v>
      </c>
      <c r="B34" s="83">
        <v>20</v>
      </c>
      <c r="C34" s="84">
        <v>4.7600000000000003E-2</v>
      </c>
      <c r="D34" s="85">
        <v>2115447</v>
      </c>
      <c r="E34" s="86">
        <f t="shared" si="0"/>
        <v>834626.85408889526</v>
      </c>
      <c r="G34" s="4"/>
      <c r="H34" s="1"/>
      <c r="I34" s="82"/>
    </row>
    <row r="35" spans="1:9" x14ac:dyDescent="0.25">
      <c r="A35" s="77" t="s">
        <v>38</v>
      </c>
      <c r="B35" s="78">
        <v>21</v>
      </c>
      <c r="C35" s="79">
        <v>4.7300000000000036E-2</v>
      </c>
      <c r="D35" s="80">
        <v>119840</v>
      </c>
      <c r="E35" s="81">
        <f t="shared" si="0"/>
        <v>45405.517115535615</v>
      </c>
      <c r="G35" s="4"/>
      <c r="H35" s="1"/>
      <c r="I35" s="82"/>
    </row>
    <row r="36" spans="1:9" x14ac:dyDescent="0.25">
      <c r="A36" s="77" t="s">
        <v>38</v>
      </c>
      <c r="B36" s="78">
        <v>22</v>
      </c>
      <c r="C36" s="79">
        <v>4.7300000000000036E-2</v>
      </c>
      <c r="D36" s="80">
        <v>1843826.8</v>
      </c>
      <c r="E36" s="81">
        <f t="shared" si="0"/>
        <v>667046.09396668465</v>
      </c>
      <c r="G36" s="4"/>
      <c r="H36" s="1"/>
      <c r="I36" s="82"/>
    </row>
    <row r="37" spans="1:9" x14ac:dyDescent="0.25">
      <c r="A37" s="77" t="s">
        <v>38</v>
      </c>
      <c r="B37" s="78">
        <v>23</v>
      </c>
      <c r="C37" s="79">
        <v>4.7300000000000036E-2</v>
      </c>
      <c r="D37" s="80">
        <v>488546</v>
      </c>
      <c r="E37" s="81">
        <f t="shared" si="0"/>
        <v>168760.21909735873</v>
      </c>
      <c r="G37" s="4"/>
      <c r="H37" s="1"/>
      <c r="I37" s="82"/>
    </row>
    <row r="38" spans="1:9" x14ac:dyDescent="0.25">
      <c r="A38" s="77" t="s">
        <v>38</v>
      </c>
      <c r="B38" s="78">
        <v>24</v>
      </c>
      <c r="C38" s="79">
        <v>4.7300000000000036E-2</v>
      </c>
      <c r="D38" s="80">
        <v>59089</v>
      </c>
      <c r="E38" s="81">
        <f t="shared" si="0"/>
        <v>19489.4756720757</v>
      </c>
      <c r="G38" s="4"/>
      <c r="H38" s="1"/>
      <c r="I38" s="82"/>
    </row>
    <row r="39" spans="1:9" x14ac:dyDescent="0.25">
      <c r="A39" s="77" t="s">
        <v>38</v>
      </c>
      <c r="B39" s="78">
        <v>25</v>
      </c>
      <c r="C39" s="79">
        <v>4.7300000000000036E-2</v>
      </c>
      <c r="D39" s="80">
        <v>485252</v>
      </c>
      <c r="E39" s="81">
        <f t="shared" si="0"/>
        <v>152823.36062270607</v>
      </c>
      <c r="G39" s="4"/>
      <c r="H39" s="1"/>
      <c r="I39" s="82"/>
    </row>
    <row r="40" spans="1:9" x14ac:dyDescent="0.25">
      <c r="A40" s="77" t="s">
        <v>38</v>
      </c>
      <c r="B40" s="78">
        <v>26</v>
      </c>
      <c r="C40" s="79">
        <v>4.7300000000000036E-2</v>
      </c>
      <c r="D40" s="80">
        <v>59089</v>
      </c>
      <c r="E40" s="81">
        <f t="shared" si="0"/>
        <v>17768.793830920626</v>
      </c>
      <c r="G40" s="4"/>
      <c r="H40" s="1"/>
      <c r="I40" s="82"/>
    </row>
    <row r="41" spans="1:9" x14ac:dyDescent="0.25">
      <c r="A41" s="77" t="s">
        <v>38</v>
      </c>
      <c r="B41" s="78">
        <v>27</v>
      </c>
      <c r="C41" s="79">
        <v>4.7300000000000036E-2</v>
      </c>
      <c r="D41" s="80">
        <v>59089</v>
      </c>
      <c r="E41" s="81">
        <f t="shared" si="0"/>
        <v>16966.288390070298</v>
      </c>
      <c r="G41" s="4"/>
      <c r="H41" s="1"/>
      <c r="I41" s="82"/>
    </row>
    <row r="42" spans="1:9" x14ac:dyDescent="0.25">
      <c r="A42" s="77" t="s">
        <v>38</v>
      </c>
      <c r="B42" s="78">
        <v>28</v>
      </c>
      <c r="C42" s="79">
        <v>4.7300000000000036E-2</v>
      </c>
      <c r="D42" s="80">
        <v>69633</v>
      </c>
      <c r="E42" s="81">
        <f t="shared" si="0"/>
        <v>19090.803493072846</v>
      </c>
      <c r="G42" s="4"/>
      <c r="H42" s="1"/>
      <c r="I42" s="82"/>
    </row>
    <row r="43" spans="1:9" x14ac:dyDescent="0.25">
      <c r="A43" s="77" t="s">
        <v>38</v>
      </c>
      <c r="B43" s="78">
        <v>29</v>
      </c>
      <c r="C43" s="79">
        <v>4.7300000000000036E-2</v>
      </c>
      <c r="D43" s="80">
        <v>88540</v>
      </c>
      <c r="E43" s="81">
        <f t="shared" si="0"/>
        <v>23178.08307658758</v>
      </c>
      <c r="G43" s="4"/>
      <c r="H43" s="1"/>
      <c r="I43" s="82"/>
    </row>
    <row r="44" spans="1:9" x14ac:dyDescent="0.25">
      <c r="A44" s="77" t="s">
        <v>38</v>
      </c>
      <c r="B44" s="78">
        <v>30</v>
      </c>
      <c r="C44" s="79">
        <v>4.7300000000000036E-2</v>
      </c>
      <c r="D44" s="80">
        <v>275039</v>
      </c>
      <c r="E44" s="81">
        <f t="shared" si="0"/>
        <v>68748.175078678774</v>
      </c>
      <c r="G44" s="4"/>
      <c r="H44" s="1"/>
      <c r="I44" s="82"/>
    </row>
    <row r="45" spans="1:9" x14ac:dyDescent="0.25">
      <c r="A45" s="72" t="s">
        <v>38</v>
      </c>
      <c r="B45" s="83">
        <v>31</v>
      </c>
      <c r="C45" s="84">
        <v>4.7300000000000036E-2</v>
      </c>
      <c r="D45" s="85">
        <v>54983</v>
      </c>
      <c r="E45" s="86">
        <f t="shared" si="0"/>
        <v>13122.73088841324</v>
      </c>
      <c r="G45" s="4"/>
      <c r="H45" s="1"/>
      <c r="I45" s="82"/>
    </row>
    <row r="46" spans="1:9" x14ac:dyDescent="0.25">
      <c r="A46" s="72" t="s">
        <v>38</v>
      </c>
      <c r="B46" s="83">
        <v>32</v>
      </c>
      <c r="C46" s="84">
        <v>4.7300000000000036E-2</v>
      </c>
      <c r="D46" s="85">
        <v>54983</v>
      </c>
      <c r="E46" s="86">
        <f t="shared" si="0"/>
        <v>12530.059093300142</v>
      </c>
      <c r="G46" s="4"/>
      <c r="H46" s="1"/>
      <c r="I46" s="82"/>
    </row>
    <row r="47" spans="1:9" x14ac:dyDescent="0.25">
      <c r="A47" s="72" t="s">
        <v>38</v>
      </c>
      <c r="B47" s="83">
        <v>33</v>
      </c>
      <c r="C47" s="84">
        <v>4.7300000000000036E-2</v>
      </c>
      <c r="D47" s="85">
        <v>58278</v>
      </c>
      <c r="E47" s="86">
        <f t="shared" si="0"/>
        <v>12681.137819070513</v>
      </c>
      <c r="G47" s="4"/>
      <c r="H47" s="1"/>
      <c r="I47" s="82"/>
    </row>
    <row r="48" spans="1:9" x14ac:dyDescent="0.25">
      <c r="A48" s="72" t="s">
        <v>38</v>
      </c>
      <c r="B48" s="83">
        <v>34</v>
      </c>
      <c r="C48" s="84">
        <v>4.7300000000000036E-2</v>
      </c>
      <c r="D48" s="85">
        <v>34939</v>
      </c>
      <c r="E48" s="86">
        <f t="shared" si="0"/>
        <v>7259.2700137228267</v>
      </c>
      <c r="G48" s="4"/>
      <c r="H48" s="1"/>
      <c r="I48" s="82"/>
    </row>
    <row r="49" spans="1:9" x14ac:dyDescent="0.25">
      <c r="A49" s="72" t="s">
        <v>38</v>
      </c>
      <c r="B49" s="83">
        <v>35</v>
      </c>
      <c r="C49" s="84">
        <v>4.7300000000000036E-2</v>
      </c>
      <c r="D49" s="85">
        <v>34939</v>
      </c>
      <c r="E49" s="86">
        <f t="shared" si="0"/>
        <v>6931.4141255827617</v>
      </c>
      <c r="G49" s="4"/>
      <c r="H49" s="1"/>
      <c r="I49" s="82"/>
    </row>
    <row r="50" spans="1:9" x14ac:dyDescent="0.25">
      <c r="A50" s="72" t="s">
        <v>38</v>
      </c>
      <c r="B50" s="83">
        <v>36</v>
      </c>
      <c r="C50" s="84">
        <v>4.7300000000000036E-2</v>
      </c>
      <c r="D50" s="85">
        <v>34939</v>
      </c>
      <c r="E50" s="86">
        <f t="shared" si="0"/>
        <v>6618.3654402585307</v>
      </c>
      <c r="G50" s="4"/>
      <c r="H50" s="1"/>
      <c r="I50" s="82"/>
    </row>
    <row r="51" spans="1:9" x14ac:dyDescent="0.25">
      <c r="A51" s="72" t="s">
        <v>38</v>
      </c>
      <c r="B51" s="83">
        <v>37</v>
      </c>
      <c r="C51" s="84">
        <v>4.7300000000000036E-2</v>
      </c>
      <c r="D51" s="85">
        <v>34939</v>
      </c>
      <c r="E51" s="86">
        <f t="shared" si="0"/>
        <v>6319.455208878574</v>
      </c>
      <c r="G51" s="4"/>
      <c r="H51" s="1"/>
      <c r="I51" s="82"/>
    </row>
    <row r="52" spans="1:9" x14ac:dyDescent="0.25">
      <c r="A52" s="72" t="s">
        <v>38</v>
      </c>
      <c r="B52" s="83">
        <v>38</v>
      </c>
      <c r="C52" s="84">
        <v>4.7300000000000036E-2</v>
      </c>
      <c r="D52" s="85">
        <v>135642</v>
      </c>
      <c r="E52" s="86">
        <f t="shared" si="0"/>
        <v>23425.682372051961</v>
      </c>
      <c r="G52" s="4"/>
      <c r="H52" s="1"/>
      <c r="I52" s="82"/>
    </row>
    <row r="53" spans="1:9" x14ac:dyDescent="0.25">
      <c r="A53" s="72" t="s">
        <v>38</v>
      </c>
      <c r="B53" s="83">
        <v>39</v>
      </c>
      <c r="C53" s="84">
        <v>4.7300000000000036E-2</v>
      </c>
      <c r="D53" s="85">
        <v>254689</v>
      </c>
      <c r="E53" s="86">
        <f t="shared" si="0"/>
        <v>41998.825974594358</v>
      </c>
      <c r="G53" s="4"/>
      <c r="H53" s="1"/>
      <c r="I53" s="82"/>
    </row>
    <row r="54" spans="1:9" x14ac:dyDescent="0.25">
      <c r="A54" s="72" t="s">
        <v>38</v>
      </c>
      <c r="B54" s="83">
        <v>40</v>
      </c>
      <c r="C54" s="84">
        <v>4.7300000000000036E-2</v>
      </c>
      <c r="D54" s="85">
        <v>34939</v>
      </c>
      <c r="E54" s="86">
        <f t="shared" si="0"/>
        <v>5501.3126749010544</v>
      </c>
      <c r="G54" s="4"/>
      <c r="H54" s="1"/>
      <c r="I54" s="82"/>
    </row>
    <row r="55" spans="1:9" x14ac:dyDescent="0.25">
      <c r="A55" s="77" t="s">
        <v>38</v>
      </c>
      <c r="B55" s="78">
        <v>41</v>
      </c>
      <c r="C55" s="79">
        <v>4.7300000000000036E-2</v>
      </c>
      <c r="D55" s="80">
        <v>34939</v>
      </c>
      <c r="E55" s="81">
        <f t="shared" si="0"/>
        <v>5252.852740285547</v>
      </c>
      <c r="G55" s="4"/>
      <c r="H55" s="1"/>
      <c r="I55" s="82"/>
    </row>
    <row r="56" spans="1:9" x14ac:dyDescent="0.25">
      <c r="A56" s="77" t="s">
        <v>38</v>
      </c>
      <c r="B56" s="78">
        <v>42</v>
      </c>
      <c r="C56" s="79">
        <v>4.7300000000000036E-2</v>
      </c>
      <c r="D56" s="80">
        <v>34939</v>
      </c>
      <c r="E56" s="81">
        <f t="shared" si="0"/>
        <v>5015.6141891392599</v>
      </c>
      <c r="G56" s="4"/>
      <c r="H56" s="1"/>
      <c r="I56" s="82"/>
    </row>
    <row r="57" spans="1:9" x14ac:dyDescent="0.25">
      <c r="A57" s="77" t="s">
        <v>38</v>
      </c>
      <c r="B57" s="78">
        <v>43</v>
      </c>
      <c r="C57" s="79">
        <v>4.7300000000000036E-2</v>
      </c>
      <c r="D57" s="80">
        <v>38234</v>
      </c>
      <c r="E57" s="81">
        <f t="shared" si="0"/>
        <v>5240.7360123288145</v>
      </c>
      <c r="G57" s="4"/>
      <c r="H57" s="1"/>
      <c r="I57" s="82"/>
    </row>
    <row r="58" spans="1:9" x14ac:dyDescent="0.25">
      <c r="A58" s="77" t="s">
        <v>38</v>
      </c>
      <c r="B58" s="78">
        <v>44</v>
      </c>
      <c r="C58" s="79">
        <v>4.7300000000000036E-2</v>
      </c>
      <c r="D58" s="80">
        <v>34939</v>
      </c>
      <c r="E58" s="81">
        <f t="shared" si="0"/>
        <v>4572.7969270075209</v>
      </c>
      <c r="G58" s="4"/>
      <c r="H58" s="1"/>
      <c r="I58" s="82"/>
    </row>
    <row r="59" spans="1:9" x14ac:dyDescent="0.25">
      <c r="A59" s="77" t="s">
        <v>38</v>
      </c>
      <c r="B59" s="78">
        <v>45</v>
      </c>
      <c r="C59" s="79">
        <v>4.7300000000000036E-2</v>
      </c>
      <c r="D59" s="80">
        <v>34939</v>
      </c>
      <c r="E59" s="81">
        <f t="shared" si="0"/>
        <v>4366.2722496013757</v>
      </c>
      <c r="G59" s="4"/>
      <c r="H59" s="1"/>
      <c r="I59" s="82"/>
    </row>
    <row r="60" spans="1:9" x14ac:dyDescent="0.25">
      <c r="A60" s="77" t="s">
        <v>38</v>
      </c>
      <c r="B60" s="78">
        <v>46</v>
      </c>
      <c r="C60" s="79">
        <v>4.7300000000000036E-2</v>
      </c>
      <c r="D60" s="80">
        <v>34939</v>
      </c>
      <c r="E60" s="81">
        <f t="shared" si="0"/>
        <v>4169.0750020064688</v>
      </c>
      <c r="G60" s="4"/>
      <c r="H60" s="1"/>
      <c r="I60" s="82"/>
    </row>
    <row r="61" spans="1:9" x14ac:dyDescent="0.25">
      <c r="A61" s="77" t="s">
        <v>38</v>
      </c>
      <c r="B61" s="78">
        <v>47</v>
      </c>
      <c r="C61" s="79">
        <v>4.7300000000000036E-2</v>
      </c>
      <c r="D61" s="80">
        <v>34939</v>
      </c>
      <c r="E61" s="81">
        <f t="shared" si="0"/>
        <v>3980.783922473473</v>
      </c>
      <c r="G61" s="4"/>
      <c r="H61" s="1"/>
      <c r="I61" s="82"/>
    </row>
    <row r="62" spans="1:9" x14ac:dyDescent="0.25">
      <c r="A62" s="77" t="s">
        <v>38</v>
      </c>
      <c r="B62" s="78">
        <v>48</v>
      </c>
      <c r="C62" s="79">
        <v>4.7300000000000036E-2</v>
      </c>
      <c r="D62" s="80">
        <v>34939</v>
      </c>
      <c r="E62" s="81">
        <f t="shared" si="0"/>
        <v>3800.9967750152509</v>
      </c>
      <c r="G62" s="4"/>
      <c r="H62" s="1"/>
      <c r="I62" s="82"/>
    </row>
    <row r="63" spans="1:9" x14ac:dyDescent="0.25">
      <c r="A63" s="77" t="s">
        <v>38</v>
      </c>
      <c r="B63" s="78">
        <v>49</v>
      </c>
      <c r="C63" s="79">
        <v>4.7300000000000036E-2</v>
      </c>
      <c r="D63" s="80">
        <v>34939</v>
      </c>
      <c r="E63" s="81">
        <f t="shared" si="0"/>
        <v>3629.3294901320069</v>
      </c>
      <c r="G63" s="4"/>
      <c r="H63" s="1"/>
      <c r="I63" s="82"/>
    </row>
    <row r="64" spans="1:9" x14ac:dyDescent="0.25">
      <c r="A64" s="77" t="s">
        <v>38</v>
      </c>
      <c r="B64" s="78">
        <v>50</v>
      </c>
      <c r="C64" s="79">
        <v>4.7300000000000036E-2</v>
      </c>
      <c r="D64" s="80">
        <v>34939</v>
      </c>
      <c r="E64" s="81">
        <f t="shared" si="0"/>
        <v>3465.4153443445107</v>
      </c>
      <c r="G64" s="4"/>
      <c r="H64" s="1"/>
      <c r="I64" s="82"/>
    </row>
    <row r="65" spans="1:9" x14ac:dyDescent="0.25">
      <c r="A65" s="72" t="s">
        <v>38</v>
      </c>
      <c r="B65" s="83">
        <v>51</v>
      </c>
      <c r="C65" s="84">
        <v>4.7300000000000036E-2</v>
      </c>
      <c r="D65" s="85">
        <v>34939</v>
      </c>
      <c r="E65" s="86">
        <f t="shared" si="0"/>
        <v>3308.9041767826889</v>
      </c>
      <c r="G65" s="4"/>
      <c r="H65" s="1"/>
      <c r="I65" s="82"/>
    </row>
    <row r="66" spans="1:9" x14ac:dyDescent="0.25">
      <c r="A66" s="72" t="s">
        <v>38</v>
      </c>
      <c r="B66" s="83">
        <v>52</v>
      </c>
      <c r="C66" s="84">
        <v>4.7300000000000036E-2</v>
      </c>
      <c r="D66" s="85">
        <v>34939</v>
      </c>
      <c r="E66" s="86">
        <f t="shared" si="0"/>
        <v>3159.4616411560087</v>
      </c>
      <c r="G66" s="4"/>
      <c r="H66" s="1"/>
      <c r="I66" s="82"/>
    </row>
    <row r="67" spans="1:9" x14ac:dyDescent="0.25">
      <c r="A67" s="72" t="s">
        <v>38</v>
      </c>
      <c r="B67" s="83">
        <v>53</v>
      </c>
      <c r="C67" s="84">
        <v>4.7300000000000036E-2</v>
      </c>
      <c r="D67" s="85">
        <v>38234</v>
      </c>
      <c r="E67" s="86">
        <f t="shared" si="0"/>
        <v>3301.2715448153986</v>
      </c>
      <c r="G67" s="4"/>
      <c r="H67" s="1"/>
      <c r="I67" s="82"/>
    </row>
    <row r="68" spans="1:9" x14ac:dyDescent="0.25">
      <c r="A68" s="72" t="s">
        <v>38</v>
      </c>
      <c r="B68" s="83">
        <v>54</v>
      </c>
      <c r="C68" s="84">
        <v>4.7300000000000036E-2</v>
      </c>
      <c r="D68" s="85">
        <v>34939</v>
      </c>
      <c r="E68" s="86">
        <f t="shared" si="0"/>
        <v>2880.5199002269592</v>
      </c>
      <c r="G68" s="4"/>
      <c r="H68" s="1"/>
      <c r="I68" s="82"/>
    </row>
    <row r="69" spans="1:9" x14ac:dyDescent="0.25">
      <c r="A69" s="72" t="s">
        <v>38</v>
      </c>
      <c r="B69" s="83">
        <v>55</v>
      </c>
      <c r="C69" s="84">
        <v>4.7300000000000036E-2</v>
      </c>
      <c r="D69" s="85">
        <v>34939</v>
      </c>
      <c r="E69" s="86">
        <f t="shared" si="0"/>
        <v>2750.4248068623683</v>
      </c>
      <c r="G69" s="4"/>
      <c r="H69" s="1"/>
      <c r="I69" s="82"/>
    </row>
    <row r="70" spans="1:9" x14ac:dyDescent="0.25">
      <c r="A70" s="72" t="s">
        <v>38</v>
      </c>
      <c r="B70" s="83">
        <v>56</v>
      </c>
      <c r="C70" s="84">
        <v>4.7300000000000036E-2</v>
      </c>
      <c r="D70" s="85">
        <v>34939</v>
      </c>
      <c r="E70" s="86">
        <f t="shared" si="0"/>
        <v>2626.2052963452384</v>
      </c>
      <c r="G70" s="4"/>
      <c r="H70" s="1"/>
      <c r="I70" s="82"/>
    </row>
    <row r="71" spans="1:9" x14ac:dyDescent="0.25">
      <c r="A71" s="72" t="s">
        <v>38</v>
      </c>
      <c r="B71" s="83">
        <v>57</v>
      </c>
      <c r="C71" s="84">
        <v>4.7300000000000036E-2</v>
      </c>
      <c r="D71" s="85">
        <v>34939</v>
      </c>
      <c r="E71" s="86">
        <f t="shared" si="0"/>
        <v>2507.5960052947944</v>
      </c>
      <c r="G71" s="4"/>
      <c r="H71" s="1"/>
      <c r="I71" s="82"/>
    </row>
    <row r="72" spans="1:9" x14ac:dyDescent="0.25">
      <c r="A72" s="72" t="s">
        <v>38</v>
      </c>
      <c r="B72" s="83">
        <v>58</v>
      </c>
      <c r="C72" s="84">
        <v>4.7300000000000036E-2</v>
      </c>
      <c r="D72" s="85">
        <v>34939</v>
      </c>
      <c r="E72" s="86">
        <f t="shared" si="0"/>
        <v>2394.343555136822</v>
      </c>
      <c r="G72" s="4"/>
      <c r="H72" s="1"/>
      <c r="I72" s="82"/>
    </row>
    <row r="73" spans="1:9" x14ac:dyDescent="0.25">
      <c r="A73" s="72" t="s">
        <v>38</v>
      </c>
      <c r="B73" s="83">
        <v>59</v>
      </c>
      <c r="C73" s="84">
        <v>4.7300000000000036E-2</v>
      </c>
      <c r="D73" s="85">
        <v>34939</v>
      </c>
      <c r="E73" s="86">
        <f t="shared" si="0"/>
        <v>2286.2060108248083</v>
      </c>
      <c r="G73" s="4"/>
      <c r="H73" s="1"/>
      <c r="I73" s="82"/>
    </row>
    <row r="74" spans="1:9" x14ac:dyDescent="0.25">
      <c r="A74" s="72" t="s">
        <v>38</v>
      </c>
      <c r="B74" s="83">
        <v>60</v>
      </c>
      <c r="C74" s="84">
        <v>4.7300000000000036E-2</v>
      </c>
      <c r="D74" s="85">
        <v>34939</v>
      </c>
      <c r="E74" s="86">
        <f t="shared" si="0"/>
        <v>2182.9523640072644</v>
      </c>
      <c r="G74" s="4"/>
      <c r="H74" s="1"/>
      <c r="I74" s="82"/>
    </row>
    <row r="75" spans="1:9" x14ac:dyDescent="0.25">
      <c r="A75" s="77" t="s">
        <v>38</v>
      </c>
      <c r="B75" s="78">
        <v>61</v>
      </c>
      <c r="C75" s="79">
        <v>4.7300000000000036E-2</v>
      </c>
      <c r="D75" s="80">
        <v>34939</v>
      </c>
      <c r="E75" s="81">
        <f t="shared" si="0"/>
        <v>2084.3620395371563</v>
      </c>
      <c r="G75" s="4"/>
      <c r="H75" s="1"/>
      <c r="I75" s="82"/>
    </row>
    <row r="76" spans="1:9" x14ac:dyDescent="0.25">
      <c r="A76" s="77" t="s">
        <v>38</v>
      </c>
      <c r="B76" s="78">
        <v>62</v>
      </c>
      <c r="C76" s="79">
        <v>4.7300000000000036E-2</v>
      </c>
      <c r="D76" s="80">
        <v>34939</v>
      </c>
      <c r="E76" s="81">
        <f t="shared" si="0"/>
        <v>1990.224424269222</v>
      </c>
      <c r="G76" s="4"/>
      <c r="H76" s="1"/>
      <c r="I76" s="82"/>
    </row>
    <row r="77" spans="1:9" x14ac:dyDescent="0.25">
      <c r="A77" s="77" t="s">
        <v>38</v>
      </c>
      <c r="B77" s="78">
        <v>63</v>
      </c>
      <c r="C77" s="79">
        <v>4.7300000000000036E-2</v>
      </c>
      <c r="D77" s="80">
        <v>72840</v>
      </c>
      <c r="E77" s="81">
        <f t="shared" si="0"/>
        <v>3961.780540495527</v>
      </c>
      <c r="G77" s="4"/>
      <c r="H77" s="1"/>
      <c r="I77" s="82"/>
    </row>
    <row r="78" spans="1:9" x14ac:dyDescent="0.25">
      <c r="A78" s="77" t="s">
        <v>38</v>
      </c>
      <c r="B78" s="78">
        <v>64</v>
      </c>
      <c r="C78" s="79">
        <v>4.7300000000000036E-2</v>
      </c>
      <c r="D78" s="80">
        <v>34939</v>
      </c>
      <c r="E78" s="81">
        <f t="shared" si="0"/>
        <v>1814.5119995594068</v>
      </c>
      <c r="G78" s="4"/>
      <c r="H78" s="1"/>
      <c r="I78" s="82"/>
    </row>
    <row r="79" spans="1:9" x14ac:dyDescent="0.25">
      <c r="A79" s="77" t="s">
        <v>38</v>
      </c>
      <c r="B79" s="78">
        <v>65</v>
      </c>
      <c r="C79" s="79">
        <v>4.7300000000000036E-2</v>
      </c>
      <c r="D79" s="80">
        <v>34939</v>
      </c>
      <c r="E79" s="81">
        <f t="shared" ref="E79:E114" si="1">D79*(1/(1+C79)^B79)</f>
        <v>1732.5618252262072</v>
      </c>
      <c r="G79" s="4"/>
      <c r="H79" s="1"/>
      <c r="I79" s="82"/>
    </row>
    <row r="80" spans="1:9" x14ac:dyDescent="0.25">
      <c r="A80" s="77" t="s">
        <v>38</v>
      </c>
      <c r="B80" s="78">
        <v>66</v>
      </c>
      <c r="C80" s="79">
        <v>4.7300000000000036E-2</v>
      </c>
      <c r="D80" s="80">
        <v>34939</v>
      </c>
      <c r="E80" s="81">
        <f t="shared" si="1"/>
        <v>1654.3128284409502</v>
      </c>
      <c r="G80" s="4"/>
      <c r="H80" s="1"/>
      <c r="I80" s="82"/>
    </row>
    <row r="81" spans="1:9" x14ac:dyDescent="0.25">
      <c r="A81" s="77" t="s">
        <v>38</v>
      </c>
      <c r="B81" s="78">
        <v>67</v>
      </c>
      <c r="C81" s="79">
        <v>4.7300000000000036E-2</v>
      </c>
      <c r="D81" s="80">
        <v>34939</v>
      </c>
      <c r="E81" s="81">
        <f t="shared" si="1"/>
        <v>1579.5978501298098</v>
      </c>
      <c r="G81" s="4"/>
      <c r="H81" s="1"/>
      <c r="I81" s="82"/>
    </row>
    <row r="82" spans="1:9" x14ac:dyDescent="0.25">
      <c r="A82" s="77" t="s">
        <v>38</v>
      </c>
      <c r="B82" s="78">
        <v>68</v>
      </c>
      <c r="C82" s="79">
        <v>4.7300000000000036E-2</v>
      </c>
      <c r="D82" s="80">
        <v>34939</v>
      </c>
      <c r="E82" s="81">
        <f t="shared" si="1"/>
        <v>1508.2572807503195</v>
      </c>
      <c r="G82" s="4"/>
      <c r="H82" s="1"/>
      <c r="I82" s="82"/>
    </row>
    <row r="83" spans="1:9" x14ac:dyDescent="0.25">
      <c r="A83" s="77" t="s">
        <v>38</v>
      </c>
      <c r="B83" s="78">
        <v>69</v>
      </c>
      <c r="C83" s="79">
        <v>4.7300000000000036E-2</v>
      </c>
      <c r="D83" s="80">
        <v>34939</v>
      </c>
      <c r="E83" s="81">
        <f t="shared" si="1"/>
        <v>1440.1387193261901</v>
      </c>
      <c r="G83" s="4"/>
      <c r="H83" s="1"/>
      <c r="I83" s="82"/>
    </row>
    <row r="84" spans="1:9" x14ac:dyDescent="0.25">
      <c r="A84" s="77" t="s">
        <v>38</v>
      </c>
      <c r="B84" s="78">
        <v>70</v>
      </c>
      <c r="C84" s="79">
        <v>4.7300000000000036E-2</v>
      </c>
      <c r="D84" s="80">
        <v>34939</v>
      </c>
      <c r="E84" s="81">
        <f t="shared" si="1"/>
        <v>1375.0966478814</v>
      </c>
      <c r="G84" s="4"/>
      <c r="H84" s="1"/>
      <c r="I84" s="82"/>
    </row>
    <row r="85" spans="1:9" x14ac:dyDescent="0.25">
      <c r="A85" s="72" t="s">
        <v>38</v>
      </c>
      <c r="B85" s="83">
        <v>71</v>
      </c>
      <c r="C85" s="84">
        <v>4.7300000000000036E-2</v>
      </c>
      <c r="D85" s="85">
        <v>34939</v>
      </c>
      <c r="E85" s="86">
        <f t="shared" si="1"/>
        <v>1312.9921205780574</v>
      </c>
      <c r="G85" s="4"/>
      <c r="H85" s="1"/>
      <c r="I85" s="82"/>
    </row>
    <row r="86" spans="1:9" x14ac:dyDescent="0.25">
      <c r="A86" s="72" t="s">
        <v>38</v>
      </c>
      <c r="B86" s="83">
        <v>72</v>
      </c>
      <c r="C86" s="84">
        <v>4.7300000000000036E-2</v>
      </c>
      <c r="D86" s="85">
        <v>34939</v>
      </c>
      <c r="E86" s="86">
        <f t="shared" si="1"/>
        <v>1253.6924668939723</v>
      </c>
      <c r="G86" s="4"/>
      <c r="H86" s="1"/>
      <c r="I86" s="82"/>
    </row>
    <row r="87" spans="1:9" x14ac:dyDescent="0.25">
      <c r="A87" s="72" t="s">
        <v>38</v>
      </c>
      <c r="B87" s="83">
        <v>73</v>
      </c>
      <c r="C87" s="84">
        <v>4.7300000000000036E-2</v>
      </c>
      <c r="D87" s="85">
        <v>38234</v>
      </c>
      <c r="E87" s="86">
        <f t="shared" si="1"/>
        <v>1309.9634485171853</v>
      </c>
      <c r="G87" s="4"/>
      <c r="H87" s="1"/>
      <c r="I87" s="82"/>
    </row>
    <row r="88" spans="1:9" x14ac:dyDescent="0.25">
      <c r="A88" s="72" t="s">
        <v>38</v>
      </c>
      <c r="B88" s="83">
        <v>74</v>
      </c>
      <c r="C88" s="84">
        <v>4.7300000000000036E-2</v>
      </c>
      <c r="D88" s="85">
        <v>34939</v>
      </c>
      <c r="E88" s="86">
        <f t="shared" si="1"/>
        <v>1143.0067871725732</v>
      </c>
      <c r="G88" s="4"/>
      <c r="H88" s="1"/>
      <c r="I88" s="82"/>
    </row>
    <row r="89" spans="1:9" x14ac:dyDescent="0.25">
      <c r="A89" s="72" t="s">
        <v>38</v>
      </c>
      <c r="B89" s="83">
        <v>75</v>
      </c>
      <c r="C89" s="84">
        <v>4.7300000000000036E-2</v>
      </c>
      <c r="D89" s="85">
        <v>34939</v>
      </c>
      <c r="E89" s="86">
        <f t="shared" si="1"/>
        <v>1091.3843093407552</v>
      </c>
      <c r="G89" s="4"/>
      <c r="H89" s="1"/>
      <c r="I89" s="82"/>
    </row>
    <row r="90" spans="1:9" x14ac:dyDescent="0.25">
      <c r="A90" s="72" t="s">
        <v>38</v>
      </c>
      <c r="B90" s="83">
        <v>76</v>
      </c>
      <c r="C90" s="84">
        <v>4.7300000000000036E-2</v>
      </c>
      <c r="D90" s="85">
        <v>34939</v>
      </c>
      <c r="E90" s="86">
        <f t="shared" si="1"/>
        <v>1042.0932964200852</v>
      </c>
      <c r="G90" s="4"/>
      <c r="H90" s="1"/>
      <c r="I90" s="82"/>
    </row>
    <row r="91" spans="1:9" x14ac:dyDescent="0.25">
      <c r="A91" s="72" t="s">
        <v>38</v>
      </c>
      <c r="B91" s="83">
        <v>77</v>
      </c>
      <c r="C91" s="84">
        <v>4.7300000000000036E-2</v>
      </c>
      <c r="D91" s="85">
        <v>34939</v>
      </c>
      <c r="E91" s="86">
        <f t="shared" si="1"/>
        <v>995.02845070188562</v>
      </c>
      <c r="G91" s="4"/>
      <c r="H91" s="1"/>
      <c r="I91" s="82"/>
    </row>
    <row r="92" spans="1:9" x14ac:dyDescent="0.25">
      <c r="A92" s="72" t="s">
        <v>38</v>
      </c>
      <c r="B92" s="83">
        <v>78</v>
      </c>
      <c r="C92" s="84">
        <v>4.7300000000000036E-2</v>
      </c>
      <c r="D92" s="85">
        <v>34939</v>
      </c>
      <c r="E92" s="86">
        <f t="shared" si="1"/>
        <v>950.08923011733577</v>
      </c>
      <c r="G92" s="4"/>
      <c r="H92" s="1"/>
      <c r="I92" s="82"/>
    </row>
    <row r="93" spans="1:9" x14ac:dyDescent="0.25">
      <c r="A93" s="72" t="s">
        <v>38</v>
      </c>
      <c r="B93" s="83">
        <v>79</v>
      </c>
      <c r="C93" s="84">
        <v>4.7300000000000036E-2</v>
      </c>
      <c r="D93" s="85">
        <v>34939</v>
      </c>
      <c r="E93" s="86">
        <f t="shared" si="1"/>
        <v>907.17963345491785</v>
      </c>
      <c r="G93" s="4"/>
      <c r="H93" s="1"/>
      <c r="I93" s="82"/>
    </row>
    <row r="94" spans="1:9" x14ac:dyDescent="0.25">
      <c r="A94" s="77" t="s">
        <v>38</v>
      </c>
      <c r="B94" s="78">
        <v>80</v>
      </c>
      <c r="C94" s="79">
        <v>4.7300000000000036E-2</v>
      </c>
      <c r="D94" s="80">
        <v>34939</v>
      </c>
      <c r="E94" s="81">
        <f t="shared" si="1"/>
        <v>866.20799527825625</v>
      </c>
      <c r="G94" s="4"/>
      <c r="H94" s="1"/>
      <c r="I94" s="82"/>
    </row>
    <row r="95" spans="1:9" x14ac:dyDescent="0.25">
      <c r="A95" s="77" t="s">
        <v>38</v>
      </c>
      <c r="B95" s="78">
        <v>81</v>
      </c>
      <c r="C95" s="79">
        <v>4.7300000000000036E-2</v>
      </c>
      <c r="D95" s="80">
        <v>34939</v>
      </c>
      <c r="E95" s="81">
        <f t="shared" si="1"/>
        <v>827.08679010623143</v>
      </c>
      <c r="G95" s="4"/>
      <c r="H95" s="1"/>
      <c r="I95" s="82"/>
    </row>
    <row r="96" spans="1:9" x14ac:dyDescent="0.25">
      <c r="A96" s="77" t="s">
        <v>38</v>
      </c>
      <c r="B96" s="78">
        <v>82</v>
      </c>
      <c r="C96" s="79">
        <v>4.7300000000000036E-2</v>
      </c>
      <c r="D96" s="80">
        <v>34939</v>
      </c>
      <c r="E96" s="81">
        <f t="shared" si="1"/>
        <v>789.73244543705835</v>
      </c>
      <c r="G96" s="4"/>
      <c r="H96" s="1"/>
      <c r="I96" s="82"/>
    </row>
    <row r="97" spans="1:9" x14ac:dyDescent="0.25">
      <c r="A97" s="77" t="s">
        <v>38</v>
      </c>
      <c r="B97" s="78">
        <v>83</v>
      </c>
      <c r="C97" s="79">
        <v>4.7300000000000036E-2</v>
      </c>
      <c r="D97" s="80">
        <v>38234</v>
      </c>
      <c r="E97" s="81">
        <f t="shared" si="1"/>
        <v>825.17895333108868</v>
      </c>
      <c r="G97" s="4"/>
      <c r="H97" s="1"/>
      <c r="I97" s="82"/>
    </row>
    <row r="98" spans="1:9" x14ac:dyDescent="0.25">
      <c r="A98" s="77" t="s">
        <v>38</v>
      </c>
      <c r="B98" s="78">
        <v>84</v>
      </c>
      <c r="C98" s="79">
        <v>4.7300000000000036E-2</v>
      </c>
      <c r="D98" s="80">
        <v>34939</v>
      </c>
      <c r="E98" s="81">
        <f t="shared" si="1"/>
        <v>720.00874937162098</v>
      </c>
      <c r="G98" s="4"/>
      <c r="H98" s="1"/>
      <c r="I98" s="82"/>
    </row>
    <row r="99" spans="1:9" x14ac:dyDescent="0.25">
      <c r="A99" s="77" t="s">
        <v>38</v>
      </c>
      <c r="B99" s="78">
        <v>85</v>
      </c>
      <c r="C99" s="79">
        <v>4.7300000000000036E-2</v>
      </c>
      <c r="D99" s="80">
        <v>34939</v>
      </c>
      <c r="E99" s="81">
        <f t="shared" si="1"/>
        <v>687.49045103754509</v>
      </c>
      <c r="G99" s="4"/>
      <c r="H99" s="1"/>
      <c r="I99" s="82"/>
    </row>
    <row r="100" spans="1:9" x14ac:dyDescent="0.25">
      <c r="A100" s="77" t="s">
        <v>38</v>
      </c>
      <c r="B100" s="78">
        <v>86</v>
      </c>
      <c r="C100" s="79">
        <v>4.7300000000000036E-2</v>
      </c>
      <c r="D100" s="80">
        <v>34939</v>
      </c>
      <c r="E100" s="81">
        <f t="shared" si="1"/>
        <v>656.44080114345945</v>
      </c>
      <c r="G100" s="4"/>
      <c r="H100" s="1"/>
      <c r="I100" s="82"/>
    </row>
    <row r="101" spans="1:9" x14ac:dyDescent="0.25">
      <c r="A101" s="77" t="s">
        <v>38</v>
      </c>
      <c r="B101" s="78">
        <v>87</v>
      </c>
      <c r="C101" s="79">
        <v>4.7300000000000036E-2</v>
      </c>
      <c r="D101" s="80">
        <v>59001</v>
      </c>
      <c r="E101" s="81">
        <f t="shared" si="1"/>
        <v>1058.4573549378031</v>
      </c>
      <c r="G101" s="4"/>
      <c r="H101" s="1"/>
      <c r="I101" s="82"/>
    </row>
    <row r="102" spans="1:9" x14ac:dyDescent="0.25">
      <c r="A102" s="77" t="s">
        <v>38</v>
      </c>
      <c r="B102" s="78">
        <v>88</v>
      </c>
      <c r="C102" s="79">
        <v>4.7300000000000036E-2</v>
      </c>
      <c r="D102" s="80">
        <v>34939</v>
      </c>
      <c r="E102" s="81">
        <f t="shared" si="1"/>
        <v>598.485123662653</v>
      </c>
      <c r="G102" s="4"/>
      <c r="H102" s="1"/>
      <c r="I102" s="82"/>
    </row>
    <row r="103" spans="1:9" x14ac:dyDescent="0.25">
      <c r="A103" s="77" t="s">
        <v>38</v>
      </c>
      <c r="B103" s="78">
        <v>89</v>
      </c>
      <c r="C103" s="79">
        <v>4.7300000000000036E-2</v>
      </c>
      <c r="D103" s="80">
        <v>34939</v>
      </c>
      <c r="E103" s="81">
        <f t="shared" si="1"/>
        <v>571.45528851585311</v>
      </c>
      <c r="G103" s="4"/>
      <c r="H103" s="1"/>
      <c r="I103" s="82"/>
    </row>
    <row r="104" spans="1:9" x14ac:dyDescent="0.25">
      <c r="A104" s="77" t="s">
        <v>38</v>
      </c>
      <c r="B104" s="78">
        <v>90</v>
      </c>
      <c r="C104" s="79">
        <v>4.7300000000000036E-2</v>
      </c>
      <c r="D104" s="80">
        <v>34939</v>
      </c>
      <c r="E104" s="81">
        <f t="shared" si="1"/>
        <v>545.64622220553133</v>
      </c>
      <c r="G104" s="4"/>
      <c r="H104" s="1"/>
      <c r="I104" s="82"/>
    </row>
    <row r="105" spans="1:9" x14ac:dyDescent="0.25">
      <c r="A105" s="72" t="s">
        <v>38</v>
      </c>
      <c r="B105" s="83">
        <v>91</v>
      </c>
      <c r="C105" s="84">
        <v>4.7300000000000036E-2</v>
      </c>
      <c r="D105" s="85">
        <v>34939</v>
      </c>
      <c r="E105" s="86">
        <f t="shared" si="1"/>
        <v>521.00279022775828</v>
      </c>
      <c r="G105" s="4"/>
      <c r="H105" s="1"/>
      <c r="I105" s="82"/>
    </row>
    <row r="106" spans="1:9" x14ac:dyDescent="0.25">
      <c r="A106" s="72" t="s">
        <v>38</v>
      </c>
      <c r="B106" s="83">
        <v>92</v>
      </c>
      <c r="C106" s="84">
        <v>4.7300000000000036E-2</v>
      </c>
      <c r="D106" s="85">
        <v>34939</v>
      </c>
      <c r="E106" s="86">
        <f t="shared" si="1"/>
        <v>497.47234815979959</v>
      </c>
      <c r="G106" s="4"/>
      <c r="H106" s="1"/>
      <c r="I106" s="82"/>
    </row>
    <row r="107" spans="1:9" x14ac:dyDescent="0.25">
      <c r="A107" s="72" t="s">
        <v>38</v>
      </c>
      <c r="B107" s="83">
        <v>93</v>
      </c>
      <c r="C107" s="84">
        <v>4.7300000000000036E-2</v>
      </c>
      <c r="D107" s="85">
        <v>48778</v>
      </c>
      <c r="E107" s="86">
        <f t="shared" si="1"/>
        <v>663.1493689874992</v>
      </c>
      <c r="G107" s="4"/>
      <c r="H107" s="1"/>
      <c r="I107" s="82"/>
    </row>
    <row r="108" spans="1:9" x14ac:dyDescent="0.25">
      <c r="A108" s="72" t="s">
        <v>38</v>
      </c>
      <c r="B108" s="83">
        <v>94</v>
      </c>
      <c r="C108" s="84">
        <v>4.7300000000000036E-2</v>
      </c>
      <c r="D108" s="85">
        <v>34939</v>
      </c>
      <c r="E108" s="86">
        <f t="shared" si="1"/>
        <v>453.55163677905171</v>
      </c>
      <c r="G108" s="4"/>
      <c r="H108" s="1"/>
      <c r="I108" s="82"/>
    </row>
    <row r="109" spans="1:9" x14ac:dyDescent="0.25">
      <c r="A109" s="72" t="s">
        <v>38</v>
      </c>
      <c r="B109" s="83">
        <v>95</v>
      </c>
      <c r="C109" s="84">
        <v>4.7300000000000036E-2</v>
      </c>
      <c r="D109" s="85">
        <v>34939</v>
      </c>
      <c r="E109" s="86">
        <f t="shared" si="1"/>
        <v>433.06754204053431</v>
      </c>
      <c r="G109" s="4"/>
      <c r="H109" s="1"/>
      <c r="I109" s="82"/>
    </row>
    <row r="110" spans="1:9" x14ac:dyDescent="0.25">
      <c r="A110" s="72" t="s">
        <v>38</v>
      </c>
      <c r="B110" s="83">
        <v>96</v>
      </c>
      <c r="C110" s="84">
        <v>4.7300000000000036E-2</v>
      </c>
      <c r="D110" s="85">
        <v>34939</v>
      </c>
      <c r="E110" s="86">
        <f t="shared" si="1"/>
        <v>413.50858592622393</v>
      </c>
      <c r="G110" s="4"/>
      <c r="H110" s="1"/>
      <c r="I110" s="82"/>
    </row>
    <row r="111" spans="1:9" x14ac:dyDescent="0.25">
      <c r="A111" s="72" t="s">
        <v>38</v>
      </c>
      <c r="B111" s="83">
        <v>97</v>
      </c>
      <c r="C111" s="84">
        <v>4.7300000000000036E-2</v>
      </c>
      <c r="D111" s="85">
        <v>34939</v>
      </c>
      <c r="E111" s="86">
        <f t="shared" si="1"/>
        <v>394.83298570249588</v>
      </c>
      <c r="G111" s="4"/>
      <c r="H111" s="1"/>
      <c r="I111" s="82"/>
    </row>
    <row r="112" spans="1:9" x14ac:dyDescent="0.25">
      <c r="A112" s="72" t="s">
        <v>38</v>
      </c>
      <c r="B112" s="83">
        <v>98</v>
      </c>
      <c r="C112" s="84">
        <v>4.7300000000000036E-2</v>
      </c>
      <c r="D112" s="85">
        <v>34939</v>
      </c>
      <c r="E112" s="86">
        <f t="shared" si="1"/>
        <v>377.00084570084579</v>
      </c>
      <c r="G112" s="4"/>
      <c r="H112" s="1"/>
      <c r="I112" s="82"/>
    </row>
    <row r="113" spans="1:9" x14ac:dyDescent="0.25">
      <c r="A113" s="72" t="s">
        <v>38</v>
      </c>
      <c r="B113" s="83">
        <v>99</v>
      </c>
      <c r="C113" s="84">
        <v>4.7300000000000036E-2</v>
      </c>
      <c r="D113" s="85">
        <v>34939</v>
      </c>
      <c r="E113" s="86">
        <f t="shared" si="1"/>
        <v>359.97407209094411</v>
      </c>
      <c r="G113" s="4"/>
      <c r="H113" s="1"/>
      <c r="I113" s="82"/>
    </row>
    <row r="114" spans="1:9" x14ac:dyDescent="0.25">
      <c r="A114" s="72" t="s">
        <v>38</v>
      </c>
      <c r="B114" s="83">
        <v>100</v>
      </c>
      <c r="C114" s="84">
        <v>4.7300000000000036E-2</v>
      </c>
      <c r="D114" s="85">
        <v>92225</v>
      </c>
      <c r="E114" s="86">
        <f t="shared" si="1"/>
        <v>907.27367651767781</v>
      </c>
      <c r="G114" s="4"/>
      <c r="H114" s="1"/>
      <c r="I114" s="82"/>
    </row>
    <row r="115" spans="1:9" x14ac:dyDescent="0.25">
      <c r="C115" s="9"/>
      <c r="D115" s="87"/>
      <c r="E115" s="88"/>
      <c r="G115" s="4"/>
    </row>
    <row r="116" spans="1:9" x14ac:dyDescent="0.25">
      <c r="G116" s="4"/>
    </row>
    <row r="117" spans="1:9" x14ac:dyDescent="0.25">
      <c r="G117" s="4"/>
    </row>
    <row r="118" spans="1:9" x14ac:dyDescent="0.25">
      <c r="A118" s="6"/>
      <c r="B118" s="6"/>
      <c r="C118" s="6"/>
      <c r="D118" s="5"/>
      <c r="E118" s="5"/>
      <c r="G118" s="4"/>
    </row>
    <row r="119" spans="1:9" x14ac:dyDescent="0.25">
      <c r="A119" s="6"/>
      <c r="B119" s="6"/>
      <c r="C119" s="6"/>
      <c r="D119" s="5"/>
      <c r="E119" s="5"/>
      <c r="G119" s="4"/>
    </row>
    <row r="120" spans="1:9" x14ac:dyDescent="0.25">
      <c r="A120" s="6"/>
      <c r="B120" s="6"/>
      <c r="C120" s="6"/>
      <c r="D120" s="5"/>
      <c r="E120" s="5"/>
      <c r="G120" s="4"/>
    </row>
    <row r="121" spans="1:9" x14ac:dyDescent="0.25">
      <c r="A121" s="6"/>
      <c r="B121" s="6"/>
      <c r="C121" s="6"/>
      <c r="D121" s="5"/>
      <c r="E121" s="5"/>
      <c r="G121" s="4"/>
    </row>
    <row r="122" spans="1:9" x14ac:dyDescent="0.25">
      <c r="A122" s="6"/>
      <c r="B122" s="6"/>
      <c r="C122" s="6"/>
      <c r="D122" s="6"/>
      <c r="E122" s="6"/>
      <c r="G122" s="4"/>
    </row>
  </sheetData>
  <mergeCells count="6">
    <mergeCell ref="A7:B7"/>
    <mergeCell ref="A8:B8"/>
    <mergeCell ref="A9:B9"/>
    <mergeCell ref="A10:B10"/>
    <mergeCell ref="A11:B11"/>
    <mergeCell ref="B14:D14"/>
  </mergeCells>
  <conditionalFormatting sqref="B15:B114">
    <cfRule type="expression" dxfId="1" priority="1">
      <formula>AND(#REF!&gt;=#REF!,#REF!&lt;=#REF!+#REF!-1)</formula>
    </cfRule>
    <cfRule type="expression" dxfId="0" priority="2">
      <formula>AND(#REF!&gt;#REF!+#REF!-1,#REF!&lt;=#REF!+#REF!+#REF!-1)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C7CFD1F83F74EBDD40140CF1C6ED3" ma:contentTypeVersion="12" ma:contentTypeDescription="Create a new document." ma:contentTypeScope="" ma:versionID="6f9bd4aa06b04165d78446dc980bb89b">
  <xsd:schema xmlns:xsd="http://www.w3.org/2001/XMLSchema" xmlns:xs="http://www.w3.org/2001/XMLSchema" xmlns:p="http://schemas.microsoft.com/office/2006/metadata/properties" xmlns:ns2="e75a9c28-ec60-41c4-9cf3-a1cb0e9481be" xmlns:ns3="6bd1a0e5-aab1-4d53-bf32-f6670d40da69" targetNamespace="http://schemas.microsoft.com/office/2006/metadata/properties" ma:root="true" ma:fieldsID="1e8956753c0f645c8160a5c04bb88667" ns2:_="" ns3:_="">
    <xsd:import namespace="e75a9c28-ec60-41c4-9cf3-a1cb0e9481be"/>
    <xsd:import namespace="6bd1a0e5-aab1-4d53-bf32-f6670d40da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a9c28-ec60-41c4-9cf3-a1cb0e9481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1a0e5-aab1-4d53-bf32-f6670d40da6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E3ABA8-1BCF-458E-9F0F-3FD5DB61286B}">
  <ds:schemaRefs>
    <ds:schemaRef ds:uri="http://purl.org/dc/dcmitype/"/>
    <ds:schemaRef ds:uri="http://www.w3.org/XML/1998/namespace"/>
    <ds:schemaRef ds:uri="e75a9c28-ec60-41c4-9cf3-a1cb0e9481be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6bd1a0e5-aab1-4d53-bf32-f6670d40da6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7974149-D4B8-413D-9659-EA95753A6F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867250-285D-41C8-97E2-5BDB80D07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a9c28-ec60-41c4-9cf3-a1cb0e9481be"/>
    <ds:schemaRef ds:uri="6bd1a0e5-aab1-4d53-bf32-f6670d40da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Reclamation Cost</vt:lpstr>
      <vt:lpstr>NPV Factors</vt:lpstr>
      <vt:lpstr>NPV Calc</vt:lpstr>
      <vt:lpstr>'Reclamation Cost'!Print_Titles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Sonoran</dc:creator>
  <cp:lastModifiedBy>Jeff S</cp:lastModifiedBy>
  <cp:lastPrinted>2021-02-10T14:22:14Z</cp:lastPrinted>
  <dcterms:created xsi:type="dcterms:W3CDTF">2019-11-13T18:26:05Z</dcterms:created>
  <dcterms:modified xsi:type="dcterms:W3CDTF">2021-02-12T23:24:44Z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0x01010077DC7CFD1F83F74EBDD40140CF1C6ED3</vt:lpwstr>
  </property>
  <property fmtid="{D5CDD505-2E9C-101B-9397-08002B2CF9AE}" pid="3" name="Order">
    <vt:r8>4777000</vt:r8>
  </property>
</Properties>
</file>