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hino\Chino CCP+Cost Estimating\2024_CCP_RCE\Products\CCP\RCE\"/>
    </mc:Choice>
  </mc:AlternateContent>
  <xr:revisionPtr revIDLastSave="0" documentId="13_ncr:1_{2C6A4349-393B-4078-952B-3E149F6C8AF2}" xr6:coauthVersionLast="47" xr6:coauthVersionMax="47" xr10:uidLastSave="{00000000-0000-0000-0000-000000000000}"/>
  <bookViews>
    <workbookView xWindow="38280" yWindow="-120" windowWidth="38640" windowHeight="21120" activeTab="1" xr2:uid="{68797086-C941-4E9A-9B17-AD99C45EE6BF}"/>
  </bookViews>
  <sheets>
    <sheet name="NPV" sheetId="1" r:id="rId1"/>
    <sheet name="Earthwork Cashflow" sheetId="2" r:id="rId2"/>
    <sheet name="Water Management Cashflow 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F113" i="1" l="1"/>
  <c r="D113" i="1"/>
  <c r="E23" i="1"/>
  <c r="E16" i="1"/>
  <c r="E15" i="1"/>
  <c r="E13" i="1" l="1"/>
  <c r="E14" i="1"/>
  <c r="E17" i="1"/>
  <c r="E18" i="1"/>
  <c r="E19" i="1"/>
  <c r="E20" i="1"/>
  <c r="E21" i="1"/>
  <c r="E22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 l="1"/>
  <c r="G112" i="1"/>
  <c r="G13" i="1" l="1"/>
  <c r="G14" i="1"/>
  <c r="H7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H5" i="1"/>
  <c r="H9" i="1" l="1"/>
  <c r="I5" i="1"/>
  <c r="G113" i="1"/>
  <c r="I7" i="1" l="1"/>
  <c r="I9" i="1" s="1"/>
</calcChain>
</file>

<file path=xl/sharedStrings.xml><?xml version="1.0" encoding="utf-8"?>
<sst xmlns="http://schemas.openxmlformats.org/spreadsheetml/2006/main" count="251" uniqueCount="31">
  <si>
    <t>NEW MEXICO NMED &amp; MMD</t>
  </si>
  <si>
    <t>DP-1340 Chino Mine Closure Financial Assurance</t>
  </si>
  <si>
    <t>Escalation</t>
  </si>
  <si>
    <t>Yr 1-10</t>
  </si>
  <si>
    <t>Yr 11-100</t>
  </si>
  <si>
    <t>Component</t>
  </si>
  <si>
    <t>Current Cost</t>
  </si>
  <si>
    <t>NPV</t>
  </si>
  <si>
    <t>Rate</t>
  </si>
  <si>
    <t>Discount</t>
  </si>
  <si>
    <t>Earthwork</t>
  </si>
  <si>
    <t>(Short-Term)</t>
  </si>
  <si>
    <t>(Long-Term)</t>
  </si>
  <si>
    <t>Earth</t>
  </si>
  <si>
    <t>Water Treatment</t>
  </si>
  <si>
    <t>Water</t>
  </si>
  <si>
    <t>Total</t>
  </si>
  <si>
    <t>Year</t>
  </si>
  <si>
    <t>Earthwork &amp; Demo</t>
  </si>
  <si>
    <t>Other O&amp;M</t>
  </si>
  <si>
    <t>Veg O&amp;M</t>
  </si>
  <si>
    <t>Vegetation Maint.</t>
  </si>
  <si>
    <t>O&amp;M</t>
  </si>
  <si>
    <t>Total Earthwork</t>
  </si>
  <si>
    <t>Capital Cost Subtotal</t>
  </si>
  <si>
    <t>Capital Cost Indirects (30%)</t>
  </si>
  <si>
    <t>O&amp;M Costs Subtotal</t>
  </si>
  <si>
    <t>O&amp;M Indirects (17.5%)</t>
  </si>
  <si>
    <t>Total Cost</t>
  </si>
  <si>
    <t>($/year)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</si>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</sst>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000"/>
    <numFmt numFmtId="167" formatCode="_(&quot;$&quot;* #,##0_);_(&quot;$&quot;* \(#,##0\);_(&quot;$&quot;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Segoe UI"/>
      <family val="2"/>
    </font>
    <font>
      <sz val="10"/>
      <color rgb="FF000000"/>
      <name val="Times New Roman"/>
      <family val="1"/>
    </font>
    <font>
      <sz val="1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b/>
      <sz val="11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23" xfId="0" applyBorder="1"/>
    <xf numFmtId="0" fontId="2" fillId="0" borderId="23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6" fontId="4" fillId="0" borderId="0" xfId="0" applyNumberFormat="1" applyFont="1" applyAlignment="1">
      <alignment horizontal="center" vertical="center"/>
    </xf>
    <xf numFmtId="164" fontId="0" fillId="0" borderId="0" xfId="1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164" fontId="8" fillId="0" borderId="0" xfId="1" applyNumberFormat="1" applyFo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5" fontId="8" fillId="0" borderId="3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5" fontId="8" fillId="0" borderId="9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10" fontId="8" fillId="0" borderId="3" xfId="2" applyNumberFormat="1" applyFont="1" applyBorder="1" applyAlignment="1">
      <alignment horizontal="center"/>
    </xf>
    <xf numFmtId="10" fontId="8" fillId="0" borderId="4" xfId="2" applyNumberFormat="1" applyFont="1" applyBorder="1" applyAlignment="1">
      <alignment horizontal="center"/>
    </xf>
    <xf numFmtId="10" fontId="8" fillId="0" borderId="9" xfId="2" applyNumberFormat="1" applyFont="1" applyBorder="1" applyAlignment="1">
      <alignment horizontal="center"/>
    </xf>
    <xf numFmtId="10" fontId="8" fillId="0" borderId="10" xfId="2" applyNumberFormat="1" applyFont="1" applyBorder="1" applyAlignment="1">
      <alignment horizontal="center"/>
    </xf>
    <xf numFmtId="165" fontId="8" fillId="0" borderId="13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5" fontId="8" fillId="0" borderId="15" xfId="0" applyNumberFormat="1" applyFont="1" applyBorder="1" applyAlignment="1">
      <alignment horizontal="right"/>
    </xf>
    <xf numFmtId="0" fontId="8" fillId="0" borderId="16" xfId="0" applyFont="1" applyBorder="1" applyAlignment="1">
      <alignment horizontal="center"/>
    </xf>
    <xf numFmtId="10" fontId="8" fillId="0" borderId="14" xfId="2" applyNumberFormat="1" applyFont="1" applyBorder="1" applyAlignment="1">
      <alignment horizontal="center"/>
    </xf>
    <xf numFmtId="10" fontId="8" fillId="0" borderId="17" xfId="2" applyNumberFormat="1" applyFont="1" applyBorder="1" applyAlignment="1">
      <alignment horizontal="center"/>
    </xf>
    <xf numFmtId="165" fontId="3" fillId="0" borderId="18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164" fontId="8" fillId="0" borderId="19" xfId="1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/>
    </xf>
    <xf numFmtId="164" fontId="0" fillId="0" borderId="23" xfId="1" applyNumberFormat="1" applyFont="1" applyBorder="1"/>
    <xf numFmtId="164" fontId="2" fillId="0" borderId="23" xfId="1" applyNumberFormat="1" applyFont="1" applyBorder="1"/>
    <xf numFmtId="0" fontId="8" fillId="0" borderId="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64" fontId="8" fillId="0" borderId="20" xfId="1" applyNumberFormat="1" applyFont="1" applyBorder="1" applyAlignment="1">
      <alignment horizontal="center" vertical="center"/>
    </xf>
    <xf numFmtId="164" fontId="8" fillId="0" borderId="21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164" fontId="8" fillId="0" borderId="20" xfId="1" applyNumberFormat="1" applyFont="1" applyBorder="1"/>
    <xf numFmtId="164" fontId="8" fillId="0" borderId="21" xfId="1" applyNumberFormat="1" applyFont="1" applyBorder="1"/>
    <xf numFmtId="164" fontId="8" fillId="0" borderId="19" xfId="1" applyNumberFormat="1" applyFont="1" applyBorder="1"/>
    <xf numFmtId="164" fontId="9" fillId="0" borderId="27" xfId="1" applyNumberFormat="1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center" vertical="center"/>
    </xf>
    <xf numFmtId="164" fontId="9" fillId="0" borderId="29" xfId="1" applyNumberFormat="1" applyFont="1" applyBorder="1" applyAlignment="1">
      <alignment horizontal="center" vertical="center"/>
    </xf>
    <xf numFmtId="164" fontId="9" fillId="0" borderId="30" xfId="1" applyNumberFormat="1" applyFont="1" applyBorder="1" applyAlignment="1">
      <alignment horizontal="center" vertical="center"/>
    </xf>
    <xf numFmtId="164" fontId="9" fillId="0" borderId="28" xfId="1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167" fontId="6" fillId="0" borderId="23" xfId="5" applyNumberFormat="1" applyFont="1" applyBorder="1" applyAlignment="1">
      <alignment horizontal="center" vertical="center"/>
    </xf>
    <xf numFmtId="165" fontId="10" fillId="0" borderId="5" xfId="0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65" fontId="10" fillId="0" borderId="11" xfId="0" applyNumberFormat="1" applyFont="1" applyBorder="1" applyAlignment="1">
      <alignment horizontal="right"/>
    </xf>
    <xf numFmtId="165" fontId="10" fillId="0" borderId="12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27" xfId="1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164" fontId="10" fillId="0" borderId="28" xfId="1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64" fontId="10" fillId="0" borderId="25" xfId="1" applyNumberFormat="1" applyFont="1" applyBorder="1" applyAlignment="1">
      <alignment horizontal="center" vertical="center"/>
    </xf>
    <xf numFmtId="164" fontId="10" fillId="0" borderId="16" xfId="1" applyNumberFormat="1" applyFont="1" applyBorder="1" applyAlignment="1">
      <alignment horizontal="center" vertical="center"/>
    </xf>
    <xf numFmtId="164" fontId="10" fillId="0" borderId="22" xfId="1" applyNumberFormat="1" applyFont="1" applyBorder="1" applyAlignment="1">
      <alignment horizontal="center" vertical="center"/>
    </xf>
    <xf numFmtId="167" fontId="11" fillId="0" borderId="23" xfId="5" applyNumberFormat="1" applyFont="1" applyBorder="1"/>
    <xf numFmtId="167" fontId="12" fillId="0" borderId="23" xfId="5" applyNumberFormat="1" applyFont="1" applyBorder="1"/>
    <xf numFmtId="167" fontId="0" fillId="0" borderId="23" xfId="5" applyNumberFormat="1" applyFont="1" applyBorder="1"/>
    <xf numFmtId="167" fontId="2" fillId="0" borderId="23" xfId="5" applyNumberFormat="1" applyFont="1" applyBorder="1"/>
    <xf numFmtId="167" fontId="2" fillId="0" borderId="23" xfId="5" applyNumberFormat="1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</cellXfs>
  <cellStyles count="7">
    <cellStyle name="Comma" xfId="1" builtinId="3"/>
    <cellStyle name="Comma 48" xfId="3" xr:uid="{5747A959-0D58-482E-B60D-9C61D87A7AE5}"/>
    <cellStyle name="Currency" xfId="5" builtinId="4"/>
    <cellStyle name="Normal" xfId="0" builtinId="0"/>
    <cellStyle name="Normal 20" xfId="4" xr:uid="{67FCFECA-3FB5-4975-ADA2-1C40CF31929E}"/>
    <cellStyle name="Percent" xfId="2" builtinId="5"/>
    <cellStyle name="Percent 17" xfId="6" xr:uid="{FEFE0366-04A3-4C72-9513-BA25906108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6B990-0F6A-4198-A29E-011AD82511EB}">
  <dimension ref="A1:I113"/>
  <sheetViews>
    <sheetView zoomScaleNormal="100" workbookViewId="0">
      <selection activeCell="L15" sqref="L15"/>
    </sheetView>
  </sheetViews>
  <sheetFormatPr defaultRowHeight="16.5" x14ac:dyDescent="0.3"/>
  <cols>
    <col min="1" max="1" width="14.42578125" style="1" customWidth="1"/>
    <col min="2" max="2" width="19.7109375" style="1" customWidth="1"/>
    <col min="3" max="3" width="15.7109375" customWidth="1"/>
    <col min="4" max="4" width="18.85546875" style="10" customWidth="1"/>
    <col min="5" max="5" width="18.140625" customWidth="1"/>
    <col min="6" max="6" width="20.5703125" style="7" bestFit="1" customWidth="1"/>
    <col min="7" max="7" width="20.85546875" customWidth="1"/>
    <col min="8" max="8" width="16.7109375" style="1" customWidth="1"/>
    <col min="9" max="9" width="14.42578125" style="1" customWidth="1"/>
  </cols>
  <sheetData>
    <row r="1" spans="1:9" x14ac:dyDescent="0.3">
      <c r="A1" s="8" t="s">
        <v>0</v>
      </c>
      <c r="B1" s="9"/>
      <c r="C1" s="10"/>
      <c r="E1" s="10"/>
      <c r="F1" s="11"/>
      <c r="G1" s="10"/>
      <c r="H1" s="9"/>
      <c r="I1" s="9"/>
    </row>
    <row r="2" spans="1:9" x14ac:dyDescent="0.3">
      <c r="A2" s="8" t="s">
        <v>1</v>
      </c>
      <c r="B2" s="9"/>
      <c r="C2" s="10"/>
      <c r="E2" s="10"/>
      <c r="F2" s="11"/>
      <c r="G2" s="10"/>
      <c r="H2" s="9"/>
      <c r="I2" s="9"/>
    </row>
    <row r="3" spans="1:9" ht="17.25" thickBot="1" x14ac:dyDescent="0.35">
      <c r="A3" s="8"/>
      <c r="B3" s="9"/>
      <c r="C3" s="10"/>
      <c r="D3" s="9"/>
      <c r="E3" s="10"/>
      <c r="F3" s="11"/>
      <c r="G3" s="10"/>
      <c r="H3" s="9"/>
      <c r="I3" s="9"/>
    </row>
    <row r="4" spans="1:9" ht="17.25" thickBot="1" x14ac:dyDescent="0.35">
      <c r="A4" s="12"/>
      <c r="B4" s="13" t="s">
        <v>2</v>
      </c>
      <c r="C4" s="13" t="s">
        <v>2</v>
      </c>
      <c r="D4" s="13" t="s">
        <v>3</v>
      </c>
      <c r="E4" s="14" t="s">
        <v>4</v>
      </c>
      <c r="F4" s="11"/>
      <c r="G4" s="59" t="s">
        <v>5</v>
      </c>
      <c r="H4" s="60" t="s">
        <v>6</v>
      </c>
      <c r="I4" s="61" t="s">
        <v>7</v>
      </c>
    </row>
    <row r="5" spans="1:9" x14ac:dyDescent="0.3">
      <c r="A5" s="15"/>
      <c r="B5" s="16" t="s">
        <v>8</v>
      </c>
      <c r="C5" s="16" t="s">
        <v>8</v>
      </c>
      <c r="D5" s="16" t="s">
        <v>9</v>
      </c>
      <c r="E5" s="17" t="s">
        <v>9</v>
      </c>
      <c r="F5" s="11"/>
      <c r="G5" s="62" t="s">
        <v>10</v>
      </c>
      <c r="H5" s="18">
        <f>D113</f>
        <v>230973212.46153557</v>
      </c>
      <c r="I5" s="19">
        <f>E113</f>
        <v>178517127.61089924</v>
      </c>
    </row>
    <row r="6" spans="1:9" ht="17.25" thickBot="1" x14ac:dyDescent="0.35">
      <c r="A6" s="15"/>
      <c r="B6" s="16" t="s">
        <v>11</v>
      </c>
      <c r="C6" s="16" t="s">
        <v>12</v>
      </c>
      <c r="D6" s="16" t="s">
        <v>8</v>
      </c>
      <c r="E6" s="17" t="s">
        <v>8</v>
      </c>
      <c r="F6" s="11"/>
      <c r="G6" s="63"/>
      <c r="H6" s="20"/>
      <c r="I6" s="21"/>
    </row>
    <row r="7" spans="1:9" x14ac:dyDescent="0.3">
      <c r="A7" s="12" t="s">
        <v>13</v>
      </c>
      <c r="B7" s="22">
        <v>3.9100000000000003E-2</v>
      </c>
      <c r="C7" s="22">
        <v>3.9100000000000003E-2</v>
      </c>
      <c r="D7" s="22">
        <v>6.5000000000000002E-2</v>
      </c>
      <c r="E7" s="23">
        <v>6.5000000000000002E-2</v>
      </c>
      <c r="F7" s="11"/>
      <c r="G7" s="63" t="s">
        <v>14</v>
      </c>
      <c r="H7" s="20">
        <f>F113</f>
        <v>145968231.1674872</v>
      </c>
      <c r="I7" s="21">
        <f>G113</f>
        <v>62854793.767079264</v>
      </c>
    </row>
    <row r="8" spans="1:9" ht="17.25" thickBot="1" x14ac:dyDescent="0.35">
      <c r="A8" s="15"/>
      <c r="B8" s="24"/>
      <c r="C8" s="24"/>
      <c r="D8" s="24"/>
      <c r="E8" s="25"/>
      <c r="F8" s="11"/>
      <c r="G8" s="26"/>
      <c r="H8" s="27"/>
      <c r="I8" s="28"/>
    </row>
    <row r="9" spans="1:9" ht="17.25" thickBot="1" x14ac:dyDescent="0.35">
      <c r="A9" s="29" t="s">
        <v>15</v>
      </c>
      <c r="B9" s="30">
        <v>3.9100000000000003E-2</v>
      </c>
      <c r="C9" s="30">
        <v>3.9100000000000003E-2</v>
      </c>
      <c r="D9" s="30">
        <v>6.5000000000000002E-2</v>
      </c>
      <c r="E9" s="31">
        <v>6.5000000000000002E-2</v>
      </c>
      <c r="F9" s="11"/>
      <c r="G9" s="57" t="s">
        <v>16</v>
      </c>
      <c r="H9" s="58">
        <f>SUM(H5:H8)</f>
        <v>376941443.62902278</v>
      </c>
      <c r="I9" s="32">
        <f>SUM(I5:I8)</f>
        <v>241371921.3779785</v>
      </c>
    </row>
    <row r="10" spans="1:9" ht="17.25" thickBot="1" x14ac:dyDescent="0.35">
      <c r="A10" s="9"/>
      <c r="B10" s="9"/>
      <c r="C10" s="10"/>
      <c r="E10" s="10"/>
      <c r="F10" s="11"/>
      <c r="G10" s="10"/>
      <c r="H10" s="9"/>
      <c r="I10" s="33"/>
    </row>
    <row r="11" spans="1:9" x14ac:dyDescent="0.3">
      <c r="A11" s="9"/>
      <c r="B11" s="9"/>
      <c r="C11" s="64"/>
      <c r="D11" s="65" t="s">
        <v>10</v>
      </c>
      <c r="E11" s="65" t="s">
        <v>10</v>
      </c>
      <c r="F11" s="66" t="s">
        <v>14</v>
      </c>
      <c r="G11" s="65" t="s">
        <v>14</v>
      </c>
      <c r="H11" s="9"/>
      <c r="I11" s="9"/>
    </row>
    <row r="12" spans="1:9" ht="17.25" thickBot="1" x14ac:dyDescent="0.35">
      <c r="A12" s="9"/>
      <c r="B12" s="9"/>
      <c r="C12" s="67" t="s">
        <v>17</v>
      </c>
      <c r="D12" s="68" t="s">
        <v>6</v>
      </c>
      <c r="E12" s="68" t="s">
        <v>7</v>
      </c>
      <c r="F12" s="69" t="s">
        <v>6</v>
      </c>
      <c r="G12" s="68" t="s">
        <v>7</v>
      </c>
      <c r="H12" s="9"/>
      <c r="I12" s="9"/>
    </row>
    <row r="13" spans="1:9" x14ac:dyDescent="0.3">
      <c r="A13" s="9"/>
      <c r="B13" s="9"/>
      <c r="C13" s="34">
        <v>1</v>
      </c>
      <c r="D13" s="45">
        <v>1114756.56</v>
      </c>
      <c r="E13" s="35">
        <f>D13*((1+$B$7)/(1+$D$7))^(C13-$C$13)</f>
        <v>1114756.56</v>
      </c>
      <c r="F13" s="48">
        <v>4627333.5820160611</v>
      </c>
      <c r="G13" s="35">
        <f t="shared" ref="G13:G22" si="0">F13*((1+$B$9)/(1+$D$9))^(C13-$C$13)</f>
        <v>4627333.5820160611</v>
      </c>
      <c r="H13" s="9"/>
      <c r="I13" s="37"/>
    </row>
    <row r="14" spans="1:9" x14ac:dyDescent="0.3">
      <c r="A14" s="9"/>
      <c r="B14" s="9"/>
      <c r="C14" s="40">
        <v>2</v>
      </c>
      <c r="D14" s="45">
        <v>4114756.56</v>
      </c>
      <c r="E14" s="42">
        <f t="shared" ref="E14:E20" si="1">D14*((1+$B$7)/(1+$D$7))^(C14-$C$13)</f>
        <v>4014688.7713577463</v>
      </c>
      <c r="F14" s="49">
        <v>3711817.1778611732</v>
      </c>
      <c r="G14" s="42">
        <f t="shared" si="0"/>
        <v>3621548.5723150657</v>
      </c>
      <c r="H14" s="9"/>
      <c r="I14" s="37"/>
    </row>
    <row r="15" spans="1:9" x14ac:dyDescent="0.3">
      <c r="A15" s="9"/>
      <c r="B15" s="9"/>
      <c r="C15" s="40">
        <v>3</v>
      </c>
      <c r="D15" s="45">
        <v>12059031.903458664</v>
      </c>
      <c r="E15" s="42">
        <f>D15*((1+$B$7)/(1+$D$7))^(C15-$C$13)</f>
        <v>11479630.731886052</v>
      </c>
      <c r="F15" s="49">
        <v>3626533.7998939524</v>
      </c>
      <c r="G15" s="42">
        <f t="shared" si="0"/>
        <v>3452289.470064824</v>
      </c>
      <c r="H15" s="9"/>
      <c r="I15" s="9"/>
    </row>
    <row r="16" spans="1:9" x14ac:dyDescent="0.3">
      <c r="A16" s="9"/>
      <c r="B16" s="9"/>
      <c r="C16" s="40">
        <v>4</v>
      </c>
      <c r="D16" s="45">
        <v>12059328.242593514</v>
      </c>
      <c r="E16" s="42">
        <f>D16*((1+$B$7)/(1+$D$7))^(C16-$C$13)</f>
        <v>11200729.976108385</v>
      </c>
      <c r="F16" s="49">
        <v>3619285.0006075935</v>
      </c>
      <c r="G16" s="42">
        <f t="shared" si="0"/>
        <v>3361599.6830737703</v>
      </c>
      <c r="H16" s="9"/>
      <c r="I16" s="9"/>
    </row>
    <row r="17" spans="1:9" x14ac:dyDescent="0.3">
      <c r="A17" s="9"/>
      <c r="B17" s="9"/>
      <c r="C17" s="41">
        <v>5</v>
      </c>
      <c r="D17" s="46">
        <v>12066742.171747567</v>
      </c>
      <c r="E17" s="43">
        <f t="shared" si="1"/>
        <v>10935055.245976694</v>
      </c>
      <c r="F17" s="49">
        <v>3612248.8906157091</v>
      </c>
      <c r="G17" s="43">
        <f t="shared" si="0"/>
        <v>3273471.8798901951</v>
      </c>
      <c r="H17" s="9"/>
      <c r="I17" s="9"/>
    </row>
    <row r="18" spans="1:9" x14ac:dyDescent="0.3">
      <c r="A18" s="9"/>
      <c r="B18" s="9"/>
      <c r="C18" s="40">
        <v>6</v>
      </c>
      <c r="D18" s="45">
        <v>12128559.006507238</v>
      </c>
      <c r="E18" s="44">
        <f t="shared" si="1"/>
        <v>10723779.873549541</v>
      </c>
      <c r="F18" s="50">
        <v>1512414.639076184</v>
      </c>
      <c r="G18" s="44">
        <f t="shared" si="0"/>
        <v>1337240.6118719571</v>
      </c>
      <c r="H18" s="9"/>
      <c r="I18" s="9"/>
    </row>
    <row r="19" spans="1:9" x14ac:dyDescent="0.3">
      <c r="A19" s="9"/>
      <c r="B19" s="9"/>
      <c r="C19" s="40">
        <v>7</v>
      </c>
      <c r="D19" s="45">
        <v>12128559.006507238</v>
      </c>
      <c r="E19" s="42">
        <f t="shared" si="1"/>
        <v>10462985.602446318</v>
      </c>
      <c r="F19" s="49">
        <v>1495948.1220112985</v>
      </c>
      <c r="G19" s="42">
        <f t="shared" si="0"/>
        <v>1290514.6979301611</v>
      </c>
      <c r="H19" s="9"/>
      <c r="I19" s="9"/>
    </row>
    <row r="20" spans="1:9" x14ac:dyDescent="0.3">
      <c r="A20" s="9"/>
      <c r="B20" s="9"/>
      <c r="C20" s="40">
        <v>8</v>
      </c>
      <c r="D20" s="45">
        <v>12128559.006507238</v>
      </c>
      <c r="E20" s="42">
        <f t="shared" si="1"/>
        <v>10208533.652114525</v>
      </c>
      <c r="F20" s="49">
        <v>1478502.2168722395</v>
      </c>
      <c r="G20" s="42">
        <f t="shared" si="0"/>
        <v>1244446.238631339</v>
      </c>
      <c r="H20" s="9"/>
      <c r="I20" s="9"/>
    </row>
    <row r="21" spans="1:9" x14ac:dyDescent="0.3">
      <c r="A21" s="9"/>
      <c r="B21" s="9"/>
      <c r="C21" s="40">
        <v>9</v>
      </c>
      <c r="D21" s="45">
        <v>12128559.006507238</v>
      </c>
      <c r="E21" s="42">
        <f>D21*((1+$B$7)/(1+$D$7))^(C21-$C$13)</f>
        <v>9960269.7820771839</v>
      </c>
      <c r="F21" s="49">
        <v>1461703.1409106809</v>
      </c>
      <c r="G21" s="42">
        <f t="shared" si="0"/>
        <v>1200386.4281790412</v>
      </c>
      <c r="H21" s="9"/>
      <c r="I21" s="9"/>
    </row>
    <row r="22" spans="1:9" x14ac:dyDescent="0.3">
      <c r="A22" s="9"/>
      <c r="B22" s="9"/>
      <c r="C22" s="41">
        <v>10</v>
      </c>
      <c r="D22" s="46">
        <v>12129313.213139888</v>
      </c>
      <c r="E22" s="43">
        <f>D22*((1+$B$7)/(1+$D$7))^(C22-$C$13)</f>
        <v>9718647.8131479658</v>
      </c>
      <c r="F22" s="49">
        <v>1447869.3992728989</v>
      </c>
      <c r="G22" s="43">
        <f t="shared" si="0"/>
        <v>1160109.6058533394</v>
      </c>
      <c r="H22" s="9"/>
      <c r="I22" s="9"/>
    </row>
    <row r="23" spans="1:9" x14ac:dyDescent="0.3">
      <c r="A23" s="9"/>
      <c r="B23" s="9"/>
      <c r="C23" s="40">
        <v>11</v>
      </c>
      <c r="D23" s="45">
        <v>12132711.057185793</v>
      </c>
      <c r="E23" s="44">
        <f>D23*((1+$C$7)/(1+$E$7))^(C23-$C$13)</f>
        <v>9484953.921294162</v>
      </c>
      <c r="F23" s="50">
        <v>1433227.6993638859</v>
      </c>
      <c r="G23" s="44">
        <f t="shared" ref="G23:G54" si="2">F23*((1+$C$9)/(1+$E$9))^(C23-$C$13)</f>
        <v>1120450.2129091402</v>
      </c>
      <c r="H23" s="9"/>
      <c r="I23" s="9"/>
    </row>
    <row r="24" spans="1:9" x14ac:dyDescent="0.3">
      <c r="A24" s="9"/>
      <c r="B24" s="9"/>
      <c r="C24" s="40">
        <v>12</v>
      </c>
      <c r="D24" s="45">
        <v>12143264.143817862</v>
      </c>
      <c r="E24" s="42">
        <f t="shared" ref="E24:E87" si="3">D24*((1+$C$7)/(1+$E$7))^(C24-$C$13)</f>
        <v>9262336.3871917501</v>
      </c>
      <c r="F24" s="49">
        <v>1421564.5112210177</v>
      </c>
      <c r="G24" s="42">
        <f t="shared" si="2"/>
        <v>1084305.5494042113</v>
      </c>
      <c r="H24" s="9"/>
      <c r="I24" s="9"/>
    </row>
    <row r="25" spans="1:9" x14ac:dyDescent="0.3">
      <c r="A25" s="9"/>
      <c r="B25" s="9"/>
      <c r="C25" s="40">
        <v>13</v>
      </c>
      <c r="D25" s="45">
        <v>12161784.88962594</v>
      </c>
      <c r="E25" s="42">
        <f t="shared" si="3"/>
        <v>9050866.563797323</v>
      </c>
      <c r="F25" s="49">
        <v>1407361.2373549715</v>
      </c>
      <c r="G25" s="42">
        <f t="shared" si="2"/>
        <v>1047365.8991638618</v>
      </c>
      <c r="H25" s="9"/>
      <c r="I25" s="9"/>
    </row>
    <row r="26" spans="1:9" x14ac:dyDescent="0.3">
      <c r="A26" s="9"/>
      <c r="B26" s="9"/>
      <c r="C26" s="40">
        <v>14</v>
      </c>
      <c r="D26" s="45">
        <v>12151731.622574816</v>
      </c>
      <c r="E26" s="42">
        <f t="shared" si="3"/>
        <v>8823456.5408652946</v>
      </c>
      <c r="F26" s="49">
        <v>1392312.0249748447</v>
      </c>
      <c r="G26" s="42">
        <f t="shared" si="2"/>
        <v>1010967.4098518842</v>
      </c>
      <c r="H26" s="9"/>
      <c r="I26" s="9"/>
    </row>
    <row r="27" spans="1:9" x14ac:dyDescent="0.3">
      <c r="A27" s="9"/>
      <c r="B27" s="9"/>
      <c r="C27" s="41">
        <v>15</v>
      </c>
      <c r="D27" s="46">
        <v>12154073.809929255</v>
      </c>
      <c r="E27" s="43">
        <f t="shared" si="3"/>
        <v>8610536.0249862354</v>
      </c>
      <c r="F27" s="49">
        <v>1380385.405491563</v>
      </c>
      <c r="G27" s="43">
        <f t="shared" si="2"/>
        <v>977932.04552042449</v>
      </c>
      <c r="H27" s="9"/>
      <c r="I27" s="9"/>
    </row>
    <row r="28" spans="1:9" x14ac:dyDescent="0.3">
      <c r="A28" s="9"/>
      <c r="B28" s="9"/>
      <c r="C28" s="40">
        <v>16</v>
      </c>
      <c r="D28" s="45">
        <v>12159989.441648727</v>
      </c>
      <c r="E28" s="44">
        <f t="shared" si="3"/>
        <v>8405223.2575646155</v>
      </c>
      <c r="F28" s="50">
        <v>1372574.4224623935</v>
      </c>
      <c r="G28" s="44">
        <f t="shared" si="2"/>
        <v>948750.36806405312</v>
      </c>
      <c r="H28" s="9"/>
      <c r="I28" s="9"/>
    </row>
    <row r="29" spans="1:9" x14ac:dyDescent="0.3">
      <c r="A29" s="9"/>
      <c r="B29" s="9"/>
      <c r="C29" s="40">
        <v>17</v>
      </c>
      <c r="D29" s="45">
        <v>12166539.574328126</v>
      </c>
      <c r="E29" s="42">
        <f t="shared" si="3"/>
        <v>8205232.0145826368</v>
      </c>
      <c r="F29" s="49">
        <v>1365192.3521840577</v>
      </c>
      <c r="G29" s="42">
        <f t="shared" si="2"/>
        <v>920698.93216310011</v>
      </c>
      <c r="H29" s="9"/>
      <c r="I29" s="9"/>
    </row>
    <row r="30" spans="1:9" x14ac:dyDescent="0.3">
      <c r="A30" s="9"/>
      <c r="B30" s="9"/>
      <c r="C30" s="40">
        <v>18</v>
      </c>
      <c r="D30" s="45">
        <v>12167951.243848918</v>
      </c>
      <c r="E30" s="42">
        <f t="shared" si="3"/>
        <v>8006615.826142123</v>
      </c>
      <c r="F30" s="49">
        <v>1358167.9980887854</v>
      </c>
      <c r="G30" s="42">
        <f t="shared" si="2"/>
        <v>893686.14075887029</v>
      </c>
      <c r="H30" s="9"/>
      <c r="I30" s="9"/>
    </row>
    <row r="31" spans="1:9" x14ac:dyDescent="0.3">
      <c r="A31" s="9"/>
      <c r="B31" s="9"/>
      <c r="C31" s="40">
        <v>19</v>
      </c>
      <c r="D31" s="45">
        <v>12170160.049155386</v>
      </c>
      <c r="E31" s="42">
        <f t="shared" si="3"/>
        <v>7813319.010456901</v>
      </c>
      <c r="F31" s="49">
        <v>1351539.7701908471</v>
      </c>
      <c r="G31" s="42">
        <f t="shared" si="2"/>
        <v>867697.00128582667</v>
      </c>
      <c r="H31" s="9"/>
      <c r="I31" s="9"/>
    </row>
    <row r="32" spans="1:9" x14ac:dyDescent="0.3">
      <c r="A32" s="9"/>
      <c r="B32" s="9"/>
      <c r="C32" s="41">
        <v>20</v>
      </c>
      <c r="D32" s="46">
        <v>12170970.379359933</v>
      </c>
      <c r="E32" s="43">
        <f t="shared" si="3"/>
        <v>7623812.5465765754</v>
      </c>
      <c r="F32" s="49">
        <v>1345292.7171183547</v>
      </c>
      <c r="G32" s="43">
        <f t="shared" si="2"/>
        <v>842682.15071643097</v>
      </c>
      <c r="H32" s="9"/>
      <c r="I32" s="9"/>
    </row>
    <row r="33" spans="1:9" x14ac:dyDescent="0.3">
      <c r="A33" s="9"/>
      <c r="B33" s="9"/>
      <c r="C33" s="40">
        <v>21</v>
      </c>
      <c r="D33" s="45">
        <v>3158666.1284103598</v>
      </c>
      <c r="E33" s="44">
        <f t="shared" si="3"/>
        <v>1930449.585267778</v>
      </c>
      <c r="F33" s="50">
        <v>1343429.9103518133</v>
      </c>
      <c r="G33" s="44">
        <f t="shared" si="2"/>
        <v>821050.28130344395</v>
      </c>
      <c r="H33" s="9"/>
      <c r="I33" s="9"/>
    </row>
    <row r="34" spans="1:9" x14ac:dyDescent="0.3">
      <c r="A34" s="9"/>
      <c r="B34" s="9"/>
      <c r="C34" s="40">
        <v>22</v>
      </c>
      <c r="D34" s="45">
        <v>158472.48978457224</v>
      </c>
      <c r="E34" s="42">
        <f t="shared" si="3"/>
        <v>94496.638386907565</v>
      </c>
      <c r="F34" s="49">
        <v>1325703.8431786485</v>
      </c>
      <c r="G34" s="42">
        <f t="shared" si="2"/>
        <v>790512.95809944544</v>
      </c>
      <c r="H34" s="9"/>
      <c r="I34" s="9"/>
    </row>
    <row r="35" spans="1:9" x14ac:dyDescent="0.3">
      <c r="A35" s="9"/>
      <c r="B35" s="9"/>
      <c r="C35" s="40">
        <v>23</v>
      </c>
      <c r="D35" s="45">
        <v>157126.50081693433</v>
      </c>
      <c r="E35" s="42">
        <f t="shared" si="3"/>
        <v>91415.46105770921</v>
      </c>
      <c r="F35" s="49">
        <v>1325420.9505816591</v>
      </c>
      <c r="G35" s="42">
        <f t="shared" si="2"/>
        <v>771123.69118520524</v>
      </c>
      <c r="H35" s="9"/>
      <c r="I35" s="9"/>
    </row>
    <row r="36" spans="1:9" x14ac:dyDescent="0.3">
      <c r="A36" s="9"/>
      <c r="B36" s="9"/>
      <c r="C36" s="40">
        <v>24</v>
      </c>
      <c r="D36" s="45">
        <v>153747.68077471579</v>
      </c>
      <c r="E36" s="42">
        <f t="shared" si="3"/>
        <v>87274.33039703565</v>
      </c>
      <c r="F36" s="49">
        <v>1325144.1914758196</v>
      </c>
      <c r="G36" s="42">
        <f t="shared" si="2"/>
        <v>752213.44093011168</v>
      </c>
      <c r="H36" s="9"/>
      <c r="I36" s="9"/>
    </row>
    <row r="37" spans="1:9" x14ac:dyDescent="0.3">
      <c r="A37" s="9"/>
      <c r="B37" s="9"/>
      <c r="C37" s="41">
        <v>25</v>
      </c>
      <c r="D37" s="46">
        <v>148454.08579498978</v>
      </c>
      <c r="E37" s="43">
        <f t="shared" si="3"/>
        <v>82220.070344262742</v>
      </c>
      <c r="F37" s="49">
        <v>1324872.1847443134</v>
      </c>
      <c r="G37" s="43">
        <f t="shared" si="2"/>
        <v>733769.52640606184</v>
      </c>
      <c r="H37" s="9"/>
      <c r="I37" s="9"/>
    </row>
    <row r="38" spans="1:9" x14ac:dyDescent="0.3">
      <c r="A38" s="9"/>
      <c r="B38" s="9"/>
      <c r="C38" s="40">
        <v>26</v>
      </c>
      <c r="D38" s="45">
        <v>146957.17047585279</v>
      </c>
      <c r="E38" s="44">
        <f t="shared" si="3"/>
        <v>79411.647773689838</v>
      </c>
      <c r="F38" s="50">
        <v>1324658.7519195827</v>
      </c>
      <c r="G38" s="44">
        <f t="shared" si="2"/>
        <v>715809.46943353338</v>
      </c>
      <c r="H38" s="9"/>
      <c r="I38" s="9"/>
    </row>
    <row r="39" spans="1:9" x14ac:dyDescent="0.3">
      <c r="A39" s="9"/>
      <c r="B39" s="9"/>
      <c r="C39" s="40">
        <v>27</v>
      </c>
      <c r="D39" s="45">
        <v>146957.17047585279</v>
      </c>
      <c r="E39" s="42">
        <f t="shared" si="3"/>
        <v>77480.416151775702</v>
      </c>
      <c r="F39" s="49">
        <v>1324393.1121916273</v>
      </c>
      <c r="G39" s="42">
        <f t="shared" si="2"/>
        <v>698261.46726208029</v>
      </c>
      <c r="H39" s="9"/>
      <c r="I39" s="9"/>
    </row>
    <row r="40" spans="1:9" x14ac:dyDescent="0.3">
      <c r="A40" s="9"/>
      <c r="B40" s="9"/>
      <c r="C40" s="40">
        <v>28</v>
      </c>
      <c r="D40" s="45">
        <v>140923.00310244132</v>
      </c>
      <c r="E40" s="42">
        <f t="shared" si="3"/>
        <v>72492.118183691418</v>
      </c>
      <c r="F40" s="49">
        <v>1324129.3402688459</v>
      </c>
      <c r="G40" s="42">
        <f t="shared" si="2"/>
        <v>681144.58613605599</v>
      </c>
      <c r="H40" s="9"/>
      <c r="I40" s="9"/>
    </row>
    <row r="41" spans="1:9" x14ac:dyDescent="0.3">
      <c r="A41" s="9"/>
      <c r="B41" s="9"/>
      <c r="C41" s="40">
        <v>29</v>
      </c>
      <c r="D41" s="45">
        <v>140923.00310244132</v>
      </c>
      <c r="E41" s="42">
        <f t="shared" si="3"/>
        <v>70729.164323637306</v>
      </c>
      <c r="F41" s="49">
        <v>1323922.2420616727</v>
      </c>
      <c r="G41" s="42">
        <f t="shared" si="2"/>
        <v>664475.71900258621</v>
      </c>
      <c r="H41" s="9"/>
      <c r="I41" s="9"/>
    </row>
    <row r="42" spans="1:9" x14ac:dyDescent="0.3">
      <c r="A42" s="9"/>
      <c r="B42" s="9"/>
      <c r="C42" s="41">
        <v>30</v>
      </c>
      <c r="D42" s="46">
        <v>140861.88392255903</v>
      </c>
      <c r="E42" s="43">
        <f t="shared" si="3"/>
        <v>68979.154509651184</v>
      </c>
      <c r="F42" s="49">
        <v>1323662.3849316086</v>
      </c>
      <c r="G42" s="43">
        <f t="shared" si="2"/>
        <v>648188.91829536494</v>
      </c>
      <c r="H42" s="9"/>
      <c r="I42" s="9"/>
    </row>
    <row r="43" spans="1:9" x14ac:dyDescent="0.3">
      <c r="A43" s="9"/>
      <c r="B43" s="9"/>
      <c r="C43" s="40">
        <v>31</v>
      </c>
      <c r="D43" s="45">
        <v>139511.33358164993</v>
      </c>
      <c r="E43" s="44">
        <f t="shared" si="3"/>
        <v>66656.361186372087</v>
      </c>
      <c r="F43" s="50">
        <v>1323459.5078755771</v>
      </c>
      <c r="G43" s="44">
        <f t="shared" si="2"/>
        <v>632328.51917986386</v>
      </c>
      <c r="H43" s="9"/>
      <c r="I43" s="9"/>
    </row>
    <row r="44" spans="1:9" x14ac:dyDescent="0.3">
      <c r="A44" s="9"/>
      <c r="B44" s="9"/>
      <c r="C44" s="40">
        <v>32</v>
      </c>
      <c r="D44" s="45">
        <v>139511.33358164993</v>
      </c>
      <c r="E44" s="42">
        <f t="shared" si="3"/>
        <v>65035.328552825573</v>
      </c>
      <c r="F44" s="49">
        <v>1323204.2084076775</v>
      </c>
      <c r="G44" s="42">
        <f t="shared" si="2"/>
        <v>616831.75285476376</v>
      </c>
      <c r="H44" s="9"/>
      <c r="I44" s="9"/>
    </row>
    <row r="45" spans="1:9" x14ac:dyDescent="0.3">
      <c r="A45" s="9"/>
      <c r="B45" s="9"/>
      <c r="C45" s="40">
        <v>33</v>
      </c>
      <c r="D45" s="45">
        <v>67218.577286363638</v>
      </c>
      <c r="E45" s="42">
        <f t="shared" si="3"/>
        <v>30572.918718912773</v>
      </c>
      <c r="F45" s="49">
        <v>1323007.0068503162</v>
      </c>
      <c r="G45" s="42">
        <f t="shared" si="2"/>
        <v>601741.17510208522</v>
      </c>
      <c r="H45" s="9"/>
      <c r="I45" s="9"/>
    </row>
    <row r="46" spans="1:9" x14ac:dyDescent="0.3">
      <c r="A46" s="9"/>
      <c r="B46" s="9"/>
      <c r="C46" s="40">
        <v>34</v>
      </c>
      <c r="D46" s="45">
        <v>67218.577286363638</v>
      </c>
      <c r="E46" s="42">
        <f t="shared" si="3"/>
        <v>29829.408301241561</v>
      </c>
      <c r="F46" s="49">
        <v>1322759.1729059692</v>
      </c>
      <c r="G46" s="42">
        <f t="shared" si="2"/>
        <v>586997.30112897302</v>
      </c>
      <c r="H46" s="9"/>
      <c r="I46" s="9"/>
    </row>
    <row r="47" spans="1:9" x14ac:dyDescent="0.3">
      <c r="A47" s="9"/>
      <c r="B47" s="9"/>
      <c r="C47" s="41">
        <v>35</v>
      </c>
      <c r="D47" s="46">
        <v>67218.577286363638</v>
      </c>
      <c r="E47" s="43">
        <f t="shared" si="3"/>
        <v>29103.979498422636</v>
      </c>
      <c r="F47" s="49">
        <v>1322570.8241939845</v>
      </c>
      <c r="G47" s="43">
        <f t="shared" si="2"/>
        <v>572640.41737405804</v>
      </c>
      <c r="H47" s="9"/>
      <c r="I47" s="9"/>
    </row>
    <row r="48" spans="1:9" x14ac:dyDescent="0.3">
      <c r="A48" s="9"/>
      <c r="B48" s="9"/>
      <c r="C48" s="40">
        <v>36</v>
      </c>
      <c r="D48" s="45">
        <v>67218.577286363638</v>
      </c>
      <c r="E48" s="44">
        <f t="shared" si="3"/>
        <v>28396.192579165221</v>
      </c>
      <c r="F48" s="50">
        <v>1322329.6251168265</v>
      </c>
      <c r="G48" s="44">
        <f t="shared" si="2"/>
        <v>558612.33908576332</v>
      </c>
      <c r="H48" s="9"/>
      <c r="I48" s="9"/>
    </row>
    <row r="49" spans="1:9" x14ac:dyDescent="0.3">
      <c r="A49" s="9"/>
      <c r="B49" s="9"/>
      <c r="C49" s="40">
        <v>37</v>
      </c>
      <c r="D49" s="45">
        <v>67218.577286363638</v>
      </c>
      <c r="E49" s="42">
        <f t="shared" si="3"/>
        <v>27705.618506113216</v>
      </c>
      <c r="F49" s="49">
        <v>1322143.2327397075</v>
      </c>
      <c r="G49" s="42">
        <f t="shared" si="2"/>
        <v>544950.48088672862</v>
      </c>
      <c r="H49" s="9"/>
      <c r="I49" s="9"/>
    </row>
    <row r="50" spans="1:9" x14ac:dyDescent="0.3">
      <c r="A50" s="9"/>
      <c r="B50" s="9"/>
      <c r="C50" s="40">
        <v>38</v>
      </c>
      <c r="D50" s="45">
        <v>67218.577286363638</v>
      </c>
      <c r="E50" s="42">
        <f t="shared" si="3"/>
        <v>27031.838675776755</v>
      </c>
      <c r="F50" s="49">
        <v>1321957.3543930068</v>
      </c>
      <c r="G50" s="42">
        <f t="shared" si="2"/>
        <v>531622.94387712074</v>
      </c>
      <c r="H50" s="9"/>
      <c r="I50" s="9"/>
    </row>
    <row r="51" spans="1:9" x14ac:dyDescent="0.3">
      <c r="A51" s="9"/>
      <c r="B51" s="9"/>
      <c r="C51" s="40">
        <v>39</v>
      </c>
      <c r="D51" s="45">
        <v>67218.577286363638</v>
      </c>
      <c r="E51" s="42">
        <f t="shared" si="3"/>
        <v>26374.444664788378</v>
      </c>
      <c r="F51" s="49">
        <v>1321717.4051198361</v>
      </c>
      <c r="G51" s="42">
        <f t="shared" si="2"/>
        <v>518600.12471422274</v>
      </c>
      <c r="H51" s="9"/>
      <c r="I51" s="9"/>
    </row>
    <row r="52" spans="1:9" x14ac:dyDescent="0.3">
      <c r="A52" s="9"/>
      <c r="B52" s="9"/>
      <c r="C52" s="41">
        <v>40</v>
      </c>
      <c r="D52" s="46">
        <v>68569.127627272741</v>
      </c>
      <c r="E52" s="43">
        <f t="shared" si="3"/>
        <v>26250.064147159632</v>
      </c>
      <c r="F52" s="49">
        <v>1321533.2852733994</v>
      </c>
      <c r="G52" s="43">
        <f t="shared" si="2"/>
        <v>505917.67332381202</v>
      </c>
      <c r="H52" s="9"/>
      <c r="I52" s="9"/>
    </row>
    <row r="53" spans="1:9" x14ac:dyDescent="0.3">
      <c r="A53" s="9"/>
      <c r="B53" s="9"/>
      <c r="C53" s="40">
        <v>41</v>
      </c>
      <c r="D53" s="45">
        <v>33609.288643181819</v>
      </c>
      <c r="E53" s="44">
        <f t="shared" si="3"/>
        <v>12553.614914290729</v>
      </c>
      <c r="F53" s="50">
        <v>1321350.6889279564</v>
      </c>
      <c r="G53" s="44">
        <f t="shared" si="2"/>
        <v>493545.93284137861</v>
      </c>
      <c r="H53" s="9"/>
      <c r="I53" s="9"/>
    </row>
    <row r="54" spans="1:9" x14ac:dyDescent="0.3">
      <c r="A54" s="9"/>
      <c r="B54" s="9"/>
      <c r="C54" s="40">
        <v>42</v>
      </c>
      <c r="D54" s="45">
        <v>33609.288643181819</v>
      </c>
      <c r="E54" s="42">
        <f t="shared" si="3"/>
        <v>12248.320429520652</v>
      </c>
      <c r="F54" s="49">
        <v>1321115.2469974407</v>
      </c>
      <c r="G54" s="42">
        <f t="shared" si="2"/>
        <v>481457.46377862239</v>
      </c>
      <c r="H54" s="9"/>
      <c r="I54" s="9"/>
    </row>
    <row r="55" spans="1:9" x14ac:dyDescent="0.3">
      <c r="A55" s="9"/>
      <c r="B55" s="9"/>
      <c r="C55" s="40">
        <v>43</v>
      </c>
      <c r="D55" s="45">
        <v>33609.288643181819</v>
      </c>
      <c r="E55" s="42">
        <f t="shared" si="3"/>
        <v>11950.450477290995</v>
      </c>
      <c r="F55" s="49">
        <v>1320936.6935267895</v>
      </c>
      <c r="G55" s="42">
        <f t="shared" ref="G55:G86" si="4">F55*((1+$C$9)/(1+$E$9))^(C55-$C$13)</f>
        <v>469685.29168292321</v>
      </c>
      <c r="H55" s="9"/>
      <c r="I55" s="9"/>
    </row>
    <row r="56" spans="1:9" x14ac:dyDescent="0.3">
      <c r="A56" s="9"/>
      <c r="B56" s="9"/>
      <c r="C56" s="40">
        <v>44</v>
      </c>
      <c r="D56" s="45">
        <v>33609.288643181819</v>
      </c>
      <c r="E56" s="42">
        <f t="shared" si="3"/>
        <v>11659.824498547485</v>
      </c>
      <c r="F56" s="49">
        <v>1320760.1974889552</v>
      </c>
      <c r="G56" s="42">
        <f t="shared" si="4"/>
        <v>458201.66772593197</v>
      </c>
      <c r="H56" s="9"/>
      <c r="I56" s="9"/>
    </row>
    <row r="57" spans="1:9" x14ac:dyDescent="0.3">
      <c r="A57" s="9"/>
      <c r="B57" s="9"/>
      <c r="C57" s="41">
        <v>45</v>
      </c>
      <c r="D57" s="46">
        <v>33609.288643181819</v>
      </c>
      <c r="E57" s="43">
        <f t="shared" si="3"/>
        <v>11376.266325296425</v>
      </c>
      <c r="F57" s="49">
        <v>1320531.2012347677</v>
      </c>
      <c r="G57" s="43">
        <f t="shared" si="4"/>
        <v>446981.03537987027</v>
      </c>
      <c r="H57" s="9"/>
      <c r="I57" s="9"/>
    </row>
    <row r="58" spans="1:9" x14ac:dyDescent="0.3">
      <c r="A58" s="9"/>
      <c r="B58" s="9"/>
      <c r="C58" s="40">
        <v>46</v>
      </c>
      <c r="D58" s="45">
        <v>33609.288643181819</v>
      </c>
      <c r="E58" s="44">
        <f t="shared" si="3"/>
        <v>11099.604073817385</v>
      </c>
      <c r="F58" s="50">
        <v>1320359.595901893</v>
      </c>
      <c r="G58" s="44">
        <f t="shared" si="4"/>
        <v>436054.11900170118</v>
      </c>
      <c r="H58" s="9"/>
      <c r="I58" s="9"/>
    </row>
    <row r="59" spans="1:9" x14ac:dyDescent="0.3">
      <c r="A59" s="9"/>
      <c r="B59" s="9"/>
      <c r="C59" s="40">
        <v>47</v>
      </c>
      <c r="D59" s="45">
        <v>33609.288643181819</v>
      </c>
      <c r="E59" s="42">
        <f t="shared" si="3"/>
        <v>10829.670040472904</v>
      </c>
      <c r="F59" s="49">
        <v>1320190.3841123099</v>
      </c>
      <c r="G59" s="42">
        <f t="shared" si="4"/>
        <v>425395.08652891166</v>
      </c>
      <c r="H59" s="9"/>
      <c r="I59" s="9"/>
    </row>
    <row r="60" spans="1:9" x14ac:dyDescent="0.3">
      <c r="A60" s="9"/>
      <c r="B60" s="9"/>
      <c r="C60" s="40">
        <v>48</v>
      </c>
      <c r="D60" s="45">
        <v>33609.288643181819</v>
      </c>
      <c r="E60" s="42">
        <f t="shared" si="3"/>
        <v>10566.300600052016</v>
      </c>
      <c r="F60" s="49">
        <v>1320023.380595969</v>
      </c>
      <c r="G60" s="42">
        <f t="shared" si="4"/>
        <v>414997.29394907632</v>
      </c>
      <c r="H60" s="9"/>
      <c r="I60" s="9"/>
    </row>
    <row r="61" spans="1:9" x14ac:dyDescent="0.3">
      <c r="A61" s="9"/>
      <c r="B61" s="9"/>
      <c r="C61" s="40">
        <v>49</v>
      </c>
      <c r="D61" s="45">
        <v>33609.288643181819</v>
      </c>
      <c r="E61" s="42">
        <f t="shared" si="3"/>
        <v>10309.336106585961</v>
      </c>
      <c r="F61" s="49">
        <v>1319858.677348143</v>
      </c>
      <c r="G61" s="42">
        <f t="shared" si="4"/>
        <v>404854.35030879092</v>
      </c>
      <c r="H61" s="9"/>
      <c r="I61" s="9"/>
    </row>
    <row r="62" spans="1:9" x14ac:dyDescent="0.3">
      <c r="A62" s="9"/>
      <c r="B62" s="9"/>
      <c r="C62" s="41">
        <v>50</v>
      </c>
      <c r="D62" s="46">
        <v>34959.838984090908</v>
      </c>
      <c r="E62" s="43">
        <f t="shared" si="3"/>
        <v>10462.81482430791</v>
      </c>
      <c r="F62" s="49">
        <v>1319696.3361718575</v>
      </c>
      <c r="G62" s="43">
        <f t="shared" si="4"/>
        <v>394960.01099911251</v>
      </c>
      <c r="H62" s="9"/>
      <c r="I62" s="9"/>
    </row>
    <row r="63" spans="1:9" x14ac:dyDescent="0.3">
      <c r="A63" s="9"/>
      <c r="B63" s="9"/>
      <c r="C63" s="40">
        <v>51</v>
      </c>
      <c r="D63" s="45">
        <v>33609.288643181819</v>
      </c>
      <c r="E63" s="44">
        <f t="shared" si="3"/>
        <v>9814.0026945747904</v>
      </c>
      <c r="F63" s="50">
        <v>1319536.1083178238</v>
      </c>
      <c r="G63" s="44">
        <f t="shared" si="4"/>
        <v>385308.09325079113</v>
      </c>
      <c r="H63" s="10"/>
      <c r="I63" s="10"/>
    </row>
    <row r="64" spans="1:9" x14ac:dyDescent="0.3">
      <c r="A64" s="9"/>
      <c r="B64" s="9"/>
      <c r="C64" s="40">
        <v>52</v>
      </c>
      <c r="D64" s="45">
        <v>33609.288643181819</v>
      </c>
      <c r="E64" s="42">
        <f t="shared" si="3"/>
        <v>9575.3335210635341</v>
      </c>
      <c r="F64" s="49">
        <v>1319377.7552538658</v>
      </c>
      <c r="G64" s="42">
        <f t="shared" si="4"/>
        <v>375892.57484599587</v>
      </c>
      <c r="H64" s="10"/>
      <c r="I64" s="10"/>
    </row>
    <row r="65" spans="1:9" x14ac:dyDescent="0.3">
      <c r="A65" s="9"/>
      <c r="B65" s="9"/>
      <c r="C65" s="40">
        <v>53</v>
      </c>
      <c r="D65" s="45">
        <v>33609.288643181819</v>
      </c>
      <c r="E65" s="42">
        <f t="shared" si="3"/>
        <v>9342.468602570063</v>
      </c>
      <c r="F65" s="49">
        <v>1319166.4896678552</v>
      </c>
      <c r="G65" s="42">
        <f t="shared" si="4"/>
        <v>366692.42369652708</v>
      </c>
      <c r="H65" s="10"/>
      <c r="I65" s="10"/>
    </row>
    <row r="66" spans="1:9" x14ac:dyDescent="0.3">
      <c r="A66" s="9"/>
      <c r="B66" s="9"/>
      <c r="C66" s="40">
        <v>54</v>
      </c>
      <c r="D66" s="45">
        <v>33609.288643181819</v>
      </c>
      <c r="E66" s="42">
        <f t="shared" si="3"/>
        <v>9115.266783972349</v>
      </c>
      <c r="F66" s="49">
        <v>1319012.0422823988</v>
      </c>
      <c r="G66" s="42">
        <f t="shared" si="4"/>
        <v>357732.85130553838</v>
      </c>
      <c r="H66" s="9"/>
      <c r="I66" s="10"/>
    </row>
    <row r="67" spans="1:9" x14ac:dyDescent="0.3">
      <c r="A67" s="9"/>
      <c r="B67" s="9"/>
      <c r="C67" s="41">
        <v>55</v>
      </c>
      <c r="D67" s="46">
        <v>33609.288643181819</v>
      </c>
      <c r="E67" s="43">
        <f t="shared" si="3"/>
        <v>8893.5903429348982</v>
      </c>
      <c r="F67" s="49">
        <v>1318859.36876654</v>
      </c>
      <c r="G67" s="43">
        <f t="shared" si="4"/>
        <v>348992.65706805763</v>
      </c>
      <c r="H67" s="9"/>
      <c r="I67" s="9"/>
    </row>
    <row r="68" spans="1:9" x14ac:dyDescent="0.3">
      <c r="A68" s="9"/>
      <c r="B68" s="9"/>
      <c r="C68" s="40">
        <v>56</v>
      </c>
      <c r="D68" s="45">
        <v>33609.288643181819</v>
      </c>
      <c r="E68" s="44">
        <f t="shared" si="3"/>
        <v>8677.3049064259667</v>
      </c>
      <c r="F68" s="50">
        <v>1318708.2921627196</v>
      </c>
      <c r="G68" s="44">
        <f t="shared" si="4"/>
        <v>340466.41258054523</v>
      </c>
      <c r="H68" s="9"/>
      <c r="I68" s="9"/>
    </row>
    <row r="69" spans="1:9" x14ac:dyDescent="0.3">
      <c r="A69" s="9"/>
      <c r="B69" s="9"/>
      <c r="C69" s="40">
        <v>57</v>
      </c>
      <c r="D69" s="45">
        <v>33609.288643181819</v>
      </c>
      <c r="E69" s="42">
        <f t="shared" si="3"/>
        <v>8466.2793692649975</v>
      </c>
      <c r="F69" s="49">
        <v>1318558.918632491</v>
      </c>
      <c r="G69" s="42">
        <f t="shared" si="4"/>
        <v>332148.89754125377</v>
      </c>
      <c r="H69" s="9"/>
      <c r="I69" s="9"/>
    </row>
    <row r="70" spans="1:9" x14ac:dyDescent="0.3">
      <c r="A70" s="9"/>
      <c r="B70" s="9"/>
      <c r="C70" s="40">
        <v>58</v>
      </c>
      <c r="D70" s="45">
        <v>33609.288643181819</v>
      </c>
      <c r="E70" s="42">
        <f t="shared" si="3"/>
        <v>8260.3858146509465</v>
      </c>
      <c r="F70" s="49">
        <v>1318411.3645397881</v>
      </c>
      <c r="G70" s="42">
        <f t="shared" si="4"/>
        <v>324035.02047129441</v>
      </c>
      <c r="H70" s="9"/>
      <c r="I70" s="9"/>
    </row>
    <row r="71" spans="1:9" x14ac:dyDescent="0.3">
      <c r="A71" s="9"/>
      <c r="B71" s="9"/>
      <c r="C71" s="40">
        <v>59</v>
      </c>
      <c r="D71" s="45">
        <v>33609.288643181819</v>
      </c>
      <c r="E71" s="42">
        <f t="shared" si="3"/>
        <v>8059.4994366232841</v>
      </c>
      <c r="F71" s="49">
        <v>1318265.5011861944</v>
      </c>
      <c r="G71" s="42">
        <f t="shared" si="4"/>
        <v>316119.75418246188</v>
      </c>
      <c r="H71" s="9"/>
      <c r="I71" s="9"/>
    </row>
    <row r="72" spans="1:9" x14ac:dyDescent="0.3">
      <c r="A72" s="9"/>
      <c r="B72" s="9"/>
      <c r="C72" s="41">
        <v>60</v>
      </c>
      <c r="D72" s="46">
        <v>34959.838984090908</v>
      </c>
      <c r="E72" s="43">
        <f t="shared" si="3"/>
        <v>8179.484043413192</v>
      </c>
      <c r="F72" s="49">
        <v>1318121.2155633536</v>
      </c>
      <c r="G72" s="43">
        <f t="shared" si="4"/>
        <v>308398.20100118843</v>
      </c>
      <c r="H72" s="9"/>
      <c r="I72" s="9"/>
    </row>
    <row r="73" spans="1:9" x14ac:dyDescent="0.3">
      <c r="A73" s="9"/>
      <c r="B73" s="9"/>
      <c r="C73" s="40">
        <v>61</v>
      </c>
      <c r="D73" s="45">
        <v>33609.288643181819</v>
      </c>
      <c r="E73" s="44">
        <f t="shared" si="3"/>
        <v>7672.2640886075751</v>
      </c>
      <c r="F73" s="50">
        <v>1317978.6353504099</v>
      </c>
      <c r="G73" s="44">
        <f t="shared" si="4"/>
        <v>300865.64047532511</v>
      </c>
      <c r="H73" s="9"/>
      <c r="I73" s="9"/>
    </row>
    <row r="74" spans="1:9" x14ac:dyDescent="0.3">
      <c r="A74" s="9"/>
      <c r="B74" s="9"/>
      <c r="C74" s="40">
        <v>62</v>
      </c>
      <c r="D74" s="45">
        <v>33609.288643181819</v>
      </c>
      <c r="E74" s="42">
        <f t="shared" si="3"/>
        <v>7485.6803891757108</v>
      </c>
      <c r="F74" s="49">
        <v>1317043.7846978933</v>
      </c>
      <c r="G74" s="42">
        <f t="shared" si="4"/>
        <v>293340.59805513988</v>
      </c>
      <c r="H74" s="9"/>
      <c r="I74" s="9"/>
    </row>
    <row r="75" spans="1:9" x14ac:dyDescent="0.3">
      <c r="A75" s="9"/>
      <c r="B75" s="9"/>
      <c r="C75" s="40">
        <v>63</v>
      </c>
      <c r="D75" s="45">
        <v>33609.288643181819</v>
      </c>
      <c r="E75" s="42">
        <f t="shared" si="3"/>
        <v>7303.6342651572595</v>
      </c>
      <c r="F75" s="49">
        <v>1316554.6485944591</v>
      </c>
      <c r="G75" s="42">
        <f t="shared" si="4"/>
        <v>286100.48089718347</v>
      </c>
      <c r="H75" s="9"/>
      <c r="I75" s="9"/>
    </row>
    <row r="76" spans="1:9" x14ac:dyDescent="0.3">
      <c r="A76" s="9"/>
      <c r="B76" s="9"/>
      <c r="C76" s="40">
        <v>64</v>
      </c>
      <c r="D76" s="45">
        <v>33609.288643181819</v>
      </c>
      <c r="E76" s="42">
        <f t="shared" si="3"/>
        <v>7126.0153661266741</v>
      </c>
      <c r="F76" s="49">
        <v>1316554.6485944591</v>
      </c>
      <c r="G76" s="42">
        <f t="shared" si="4"/>
        <v>279142.73211292335</v>
      </c>
      <c r="H76" s="9"/>
      <c r="I76" s="9"/>
    </row>
    <row r="77" spans="1:9" x14ac:dyDescent="0.3">
      <c r="A77" s="9"/>
      <c r="B77" s="9"/>
      <c r="C77" s="41">
        <v>65</v>
      </c>
      <c r="D77" s="46">
        <v>33609.288643181819</v>
      </c>
      <c r="E77" s="43">
        <f t="shared" si="3"/>
        <v>6952.7160252978656</v>
      </c>
      <c r="F77" s="49">
        <v>1316554.6485944591</v>
      </c>
      <c r="G77" s="43">
        <f t="shared" si="4"/>
        <v>272354.19055261841</v>
      </c>
      <c r="H77" s="9"/>
      <c r="I77" s="9"/>
    </row>
    <row r="78" spans="1:9" x14ac:dyDescent="0.3">
      <c r="A78" s="9"/>
      <c r="B78" s="9"/>
      <c r="C78" s="40">
        <v>66</v>
      </c>
      <c r="D78" s="45">
        <v>33609.288643181819</v>
      </c>
      <c r="E78" s="44">
        <f t="shared" si="3"/>
        <v>6783.6311942601051</v>
      </c>
      <c r="F78" s="50">
        <v>1316554.6485944591</v>
      </c>
      <c r="G78" s="44">
        <f t="shared" si="4"/>
        <v>265730.7412236862</v>
      </c>
      <c r="H78" s="9"/>
      <c r="I78" s="9"/>
    </row>
    <row r="79" spans="1:9" x14ac:dyDescent="0.3">
      <c r="A79" s="9"/>
      <c r="B79" s="9"/>
      <c r="C79" s="40">
        <v>67</v>
      </c>
      <c r="D79" s="45">
        <v>33609.288643181819</v>
      </c>
      <c r="E79" s="42">
        <f t="shared" si="3"/>
        <v>6618.6583793011041</v>
      </c>
      <c r="F79" s="49">
        <v>1316554.6485944591</v>
      </c>
      <c r="G79" s="42">
        <f t="shared" si="4"/>
        <v>259268.36920707262</v>
      </c>
      <c r="H79" s="9"/>
      <c r="I79" s="9"/>
    </row>
    <row r="80" spans="1:9" x14ac:dyDescent="0.3">
      <c r="A80" s="9"/>
      <c r="B80" s="9"/>
      <c r="C80" s="40">
        <v>68</v>
      </c>
      <c r="D80" s="45">
        <v>33609.288643181819</v>
      </c>
      <c r="E80" s="42">
        <f t="shared" si="3"/>
        <v>6457.6975792786625</v>
      </c>
      <c r="F80" s="49">
        <v>1316554.6485944591</v>
      </c>
      <c r="G80" s="42">
        <f t="shared" si="4"/>
        <v>252963.15722353908</v>
      </c>
      <c r="H80" s="9"/>
      <c r="I80" s="9"/>
    </row>
    <row r="81" spans="1:9" x14ac:dyDescent="0.3">
      <c r="A81" s="9"/>
      <c r="B81" s="9"/>
      <c r="C81" s="40">
        <v>69</v>
      </c>
      <c r="D81" s="45">
        <v>33609.288643181819</v>
      </c>
      <c r="E81" s="42">
        <f t="shared" si="3"/>
        <v>6300.6512250032474</v>
      </c>
      <c r="F81" s="49">
        <v>1316554.6485944591</v>
      </c>
      <c r="G81" s="42">
        <f t="shared" si="4"/>
        <v>246811.28325913564</v>
      </c>
      <c r="H81" s="9"/>
      <c r="I81" s="9"/>
    </row>
    <row r="82" spans="1:9" x14ac:dyDescent="0.3">
      <c r="A82" s="9"/>
      <c r="B82" s="9"/>
      <c r="C82" s="41">
        <v>70</v>
      </c>
      <c r="D82" s="46">
        <v>34959.838984090908</v>
      </c>
      <c r="E82" s="43">
        <f t="shared" si="3"/>
        <v>6394.4512389739784</v>
      </c>
      <c r="F82" s="49">
        <v>1316554.6485944591</v>
      </c>
      <c r="G82" s="43">
        <f t="shared" si="4"/>
        <v>240809.0182484205</v>
      </c>
      <c r="H82" s="9"/>
      <c r="I82" s="9"/>
    </row>
    <row r="83" spans="1:9" x14ac:dyDescent="0.3">
      <c r="A83" s="9"/>
      <c r="B83" s="9"/>
      <c r="C83" s="40">
        <v>71</v>
      </c>
      <c r="D83" s="45">
        <v>33609.288643181819</v>
      </c>
      <c r="E83" s="44">
        <f t="shared" si="3"/>
        <v>5997.9233832773907</v>
      </c>
      <c r="F83" s="50">
        <v>1316554.6485944591</v>
      </c>
      <c r="G83" s="44">
        <f t="shared" si="4"/>
        <v>234952.72381402229</v>
      </c>
      <c r="H83" s="9"/>
      <c r="I83" s="9"/>
    </row>
    <row r="84" spans="1:9" x14ac:dyDescent="0.3">
      <c r="A84" s="9"/>
      <c r="B84" s="9"/>
      <c r="C84" s="40">
        <v>72</v>
      </c>
      <c r="D84" s="45">
        <v>33609.288643181819</v>
      </c>
      <c r="E84" s="42">
        <f t="shared" si="3"/>
        <v>5852.0583920784375</v>
      </c>
      <c r="F84" s="49">
        <v>1316554.6485944591</v>
      </c>
      <c r="G84" s="42">
        <f t="shared" si="4"/>
        <v>229238.85006117422</v>
      </c>
      <c r="H84" s="9"/>
      <c r="I84" s="9"/>
    </row>
    <row r="85" spans="1:9" x14ac:dyDescent="0.3">
      <c r="A85" s="9"/>
      <c r="B85" s="9"/>
      <c r="C85" s="40">
        <v>73</v>
      </c>
      <c r="D85" s="45">
        <v>33609.288643181819</v>
      </c>
      <c r="E85" s="42">
        <f t="shared" si="3"/>
        <v>5709.740727895497</v>
      </c>
      <c r="F85" s="49">
        <v>1316554.6485944591</v>
      </c>
      <c r="G85" s="42">
        <f t="shared" si="4"/>
        <v>223663.93342588368</v>
      </c>
      <c r="H85" s="9"/>
      <c r="I85" s="9"/>
    </row>
    <row r="86" spans="1:9" x14ac:dyDescent="0.3">
      <c r="A86" s="9"/>
      <c r="B86" s="9"/>
      <c r="C86" s="40">
        <v>74</v>
      </c>
      <c r="D86" s="45">
        <v>33609.288643181819</v>
      </c>
      <c r="E86" s="42">
        <f t="shared" si="3"/>
        <v>5570.8841224001972</v>
      </c>
      <c r="F86" s="49">
        <v>1316554.6485944591</v>
      </c>
      <c r="G86" s="42">
        <f t="shared" si="4"/>
        <v>218224.59457543257</v>
      </c>
      <c r="H86" s="9"/>
      <c r="I86" s="9"/>
    </row>
    <row r="87" spans="1:9" x14ac:dyDescent="0.3">
      <c r="A87" s="9"/>
      <c r="B87" s="9"/>
      <c r="C87" s="41">
        <v>75</v>
      </c>
      <c r="D87" s="46">
        <v>33609.288643181819</v>
      </c>
      <c r="E87" s="43">
        <f t="shared" si="3"/>
        <v>5435.4044052451127</v>
      </c>
      <c r="F87" s="51">
        <v>1316554.6485944591</v>
      </c>
      <c r="G87" s="43">
        <f t="shared" ref="G87:G112" si="5">F87*((1+$C$9)/(1+$E$9))^(C87-$C$13)</f>
        <v>212917.53635993614</v>
      </c>
      <c r="H87" s="9"/>
      <c r="I87" s="9"/>
    </row>
    <row r="88" spans="1:9" x14ac:dyDescent="0.3">
      <c r="A88" s="9"/>
      <c r="B88" s="9"/>
      <c r="C88" s="40">
        <v>76</v>
      </c>
      <c r="D88" s="45">
        <v>33609.288643181819</v>
      </c>
      <c r="E88" s="44">
        <f t="shared" ref="E88:E112" si="6">D88*((1+$C$7)/(1+$E$7))^(C88-$C$13)</f>
        <v>5303.2194530424376</v>
      </c>
      <c r="F88" s="50">
        <v>1316554.6485944591</v>
      </c>
      <c r="G88" s="44">
        <f t="shared" si="5"/>
        <v>207739.54181371798</v>
      </c>
      <c r="H88" s="9"/>
      <c r="I88" s="9"/>
    </row>
    <row r="89" spans="1:9" x14ac:dyDescent="0.3">
      <c r="A89" s="9"/>
      <c r="B89" s="9"/>
      <c r="C89" s="40">
        <v>77</v>
      </c>
      <c r="D89" s="45">
        <v>33609.288643181819</v>
      </c>
      <c r="E89" s="42">
        <f t="shared" si="6"/>
        <v>5174.2491395834704</v>
      </c>
      <c r="F89" s="49">
        <v>1316554.6485944591</v>
      </c>
      <c r="G89" s="42">
        <f t="shared" si="5"/>
        <v>202687.47220529043</v>
      </c>
      <c r="H89" s="9"/>
      <c r="I89" s="9"/>
    </row>
    <row r="90" spans="1:9" x14ac:dyDescent="0.3">
      <c r="A90" s="9"/>
      <c r="B90" s="9"/>
      <c r="C90" s="40">
        <v>78</v>
      </c>
      <c r="D90" s="45">
        <v>33609.288643181819</v>
      </c>
      <c r="E90" s="42">
        <f t="shared" si="6"/>
        <v>5048.4152872687182</v>
      </c>
      <c r="F90" s="49">
        <v>1316554.6485944591</v>
      </c>
      <c r="G90" s="42">
        <f t="shared" si="5"/>
        <v>197758.26513475802</v>
      </c>
      <c r="H90" s="9"/>
      <c r="I90" s="9"/>
    </row>
    <row r="91" spans="1:9" x14ac:dyDescent="0.3">
      <c r="A91" s="9"/>
      <c r="B91" s="9"/>
      <c r="C91" s="40">
        <v>79</v>
      </c>
      <c r="D91" s="45">
        <v>33609.288643181819</v>
      </c>
      <c r="E91" s="42">
        <f t="shared" si="6"/>
        <v>4925.6416197191784</v>
      </c>
      <c r="F91" s="49">
        <v>1316554.6485944591</v>
      </c>
      <c r="G91" s="42">
        <f t="shared" si="5"/>
        <v>192948.9326774902</v>
      </c>
      <c r="H91" s="9"/>
      <c r="I91" s="9"/>
    </row>
    <row r="92" spans="1:9" x14ac:dyDescent="0.3">
      <c r="A92" s="9"/>
      <c r="B92" s="9"/>
      <c r="C92" s="41">
        <v>80</v>
      </c>
      <c r="D92" s="46">
        <v>34959.838984090908</v>
      </c>
      <c r="E92" s="43">
        <f t="shared" si="6"/>
        <v>4998.9713813969856</v>
      </c>
      <c r="F92" s="51">
        <v>1316554.6485944591</v>
      </c>
      <c r="G92" s="43">
        <f t="shared" si="5"/>
        <v>188256.55957293903</v>
      </c>
      <c r="H92" s="9"/>
      <c r="I92" s="9"/>
    </row>
    <row r="93" spans="1:9" x14ac:dyDescent="0.3">
      <c r="A93" s="9"/>
      <c r="B93" s="9"/>
      <c r="C93" s="40">
        <v>81</v>
      </c>
      <c r="D93" s="45">
        <v>33609.288643181819</v>
      </c>
      <c r="E93" s="44">
        <f t="shared" si="6"/>
        <v>4688.978963209117</v>
      </c>
      <c r="F93" s="50">
        <v>1316554.6485944591</v>
      </c>
      <c r="G93" s="44">
        <f t="shared" si="5"/>
        <v>183678.30145750323</v>
      </c>
      <c r="H93" s="9"/>
      <c r="I93" s="9"/>
    </row>
    <row r="94" spans="1:9" x14ac:dyDescent="0.3">
      <c r="A94" s="9"/>
      <c r="B94" s="9"/>
      <c r="C94" s="40">
        <v>82</v>
      </c>
      <c r="D94" s="45">
        <v>33609.288643181819</v>
      </c>
      <c r="E94" s="42">
        <f t="shared" si="6"/>
        <v>4574.9465170615904</v>
      </c>
      <c r="F94" s="49">
        <v>1316554.6485944591</v>
      </c>
      <c r="G94" s="42">
        <f t="shared" si="5"/>
        <v>179211.38314036772</v>
      </c>
      <c r="H94" s="9"/>
      <c r="I94" s="9"/>
    </row>
    <row r="95" spans="1:9" x14ac:dyDescent="0.3">
      <c r="A95" s="9"/>
      <c r="B95" s="9"/>
      <c r="C95" s="40">
        <v>83</v>
      </c>
      <c r="D95" s="45">
        <v>33609.288643181819</v>
      </c>
      <c r="E95" s="42">
        <f t="shared" si="6"/>
        <v>4463.6872543461959</v>
      </c>
      <c r="F95" s="49">
        <v>1316554.6485944591</v>
      </c>
      <c r="G95" s="42">
        <f t="shared" si="5"/>
        <v>174853.09692127333</v>
      </c>
      <c r="H95" s="9"/>
      <c r="I95" s="9"/>
    </row>
    <row r="96" spans="1:9" x14ac:dyDescent="0.3">
      <c r="A96" s="9"/>
      <c r="B96" s="9"/>
      <c r="C96" s="40">
        <v>84</v>
      </c>
      <c r="D96" s="45">
        <v>33609.288643181819</v>
      </c>
      <c r="E96" s="42">
        <f t="shared" si="6"/>
        <v>4355.1337333250058</v>
      </c>
      <c r="F96" s="49">
        <v>1316554.6485944591</v>
      </c>
      <c r="G96" s="42">
        <f t="shared" si="5"/>
        <v>170600.80094919726</v>
      </c>
      <c r="H96" s="9"/>
      <c r="I96" s="9"/>
    </row>
    <row r="97" spans="1:9" x14ac:dyDescent="0.3">
      <c r="A97" s="9"/>
      <c r="B97" s="9"/>
      <c r="C97" s="41">
        <v>85</v>
      </c>
      <c r="D97" s="46">
        <v>33609.288643181819</v>
      </c>
      <c r="E97" s="43">
        <f t="shared" si="6"/>
        <v>4249.2201523925005</v>
      </c>
      <c r="F97" s="51">
        <v>1316554.6485944591</v>
      </c>
      <c r="G97" s="43">
        <f t="shared" si="5"/>
        <v>166451.91762094916</v>
      </c>
      <c r="H97" s="9"/>
      <c r="I97" s="9"/>
    </row>
    <row r="98" spans="1:9" x14ac:dyDescent="0.3">
      <c r="A98" s="9"/>
      <c r="B98" s="9"/>
      <c r="C98" s="40">
        <v>86</v>
      </c>
      <c r="D98" s="45">
        <v>33609.288643181819</v>
      </c>
      <c r="E98" s="44">
        <f t="shared" si="6"/>
        <v>4145.8823101887765</v>
      </c>
      <c r="F98" s="50">
        <v>1316554.6485944591</v>
      </c>
      <c r="G98" s="44">
        <f t="shared" si="5"/>
        <v>162403.93201871199</v>
      </c>
      <c r="H98" s="9"/>
      <c r="I98" s="9"/>
    </row>
    <row r="99" spans="1:9" x14ac:dyDescent="0.3">
      <c r="A99" s="9"/>
      <c r="B99" s="9"/>
      <c r="C99" s="40">
        <v>87</v>
      </c>
      <c r="D99" s="45">
        <v>33609.288643181819</v>
      </c>
      <c r="E99" s="42">
        <f t="shared" si="6"/>
        <v>4045.0575666827772</v>
      </c>
      <c r="F99" s="49">
        <v>1316554.6485944591</v>
      </c>
      <c r="G99" s="42">
        <f t="shared" si="5"/>
        <v>158454.39038558086</v>
      </c>
      <c r="H99" s="9"/>
      <c r="I99" s="9"/>
    </row>
    <row r="100" spans="1:9" x14ac:dyDescent="0.3">
      <c r="A100" s="9"/>
      <c r="B100" s="9"/>
      <c r="C100" s="40">
        <v>88</v>
      </c>
      <c r="D100" s="45">
        <v>33609.288643181819</v>
      </c>
      <c r="E100" s="42">
        <f t="shared" si="6"/>
        <v>3946.6848052019477</v>
      </c>
      <c r="F100" s="49">
        <v>1316554.6485944591</v>
      </c>
      <c r="G100" s="42">
        <f t="shared" si="5"/>
        <v>154600.89863817568</v>
      </c>
      <c r="H100" s="9"/>
      <c r="I100" s="9"/>
    </row>
    <row r="101" spans="1:9" x14ac:dyDescent="0.3">
      <c r="A101" s="9"/>
      <c r="B101" s="9"/>
      <c r="C101" s="40">
        <v>89</v>
      </c>
      <c r="D101" s="45">
        <v>33609.288643181819</v>
      </c>
      <c r="E101" s="42">
        <f t="shared" si="6"/>
        <v>3850.704395385299</v>
      </c>
      <c r="F101" s="49">
        <v>1316554.6485944591</v>
      </c>
      <c r="G101" s="42">
        <f t="shared" si="5"/>
        <v>150841.12091542565</v>
      </c>
      <c r="H101" s="9"/>
      <c r="I101" s="9"/>
    </row>
    <row r="102" spans="1:9" x14ac:dyDescent="0.3">
      <c r="A102" s="9"/>
      <c r="B102" s="9"/>
      <c r="C102" s="41">
        <v>90</v>
      </c>
      <c r="D102" s="46">
        <v>34959.838984090908</v>
      </c>
      <c r="E102" s="43">
        <f t="shared" si="6"/>
        <v>3908.0311879953924</v>
      </c>
      <c r="F102" s="51">
        <v>1316554.6485944591</v>
      </c>
      <c r="G102" s="43">
        <f t="shared" si="5"/>
        <v>147172.77816264675</v>
      </c>
      <c r="H102" s="9"/>
      <c r="I102" s="9"/>
    </row>
    <row r="103" spans="1:9" x14ac:dyDescent="0.3">
      <c r="A103" s="9"/>
      <c r="B103" s="9"/>
      <c r="C103" s="40">
        <v>91</v>
      </c>
      <c r="D103" s="45">
        <v>33609.288643181819</v>
      </c>
      <c r="E103" s="44">
        <f t="shared" si="6"/>
        <v>3665.6893248615906</v>
      </c>
      <c r="F103" s="50">
        <v>1316554.6485944591</v>
      </c>
      <c r="G103" s="44">
        <f t="shared" si="5"/>
        <v>143593.64675005281</v>
      </c>
      <c r="H103" s="9"/>
      <c r="I103" s="9"/>
    </row>
    <row r="104" spans="1:9" x14ac:dyDescent="0.3">
      <c r="A104" s="9"/>
      <c r="B104" s="9"/>
      <c r="C104" s="40">
        <v>92</v>
      </c>
      <c r="D104" s="45">
        <v>33609.288643181819</v>
      </c>
      <c r="E104" s="42">
        <f t="shared" si="6"/>
        <v>3576.5425140504026</v>
      </c>
      <c r="F104" s="49">
        <v>1316554.6485944591</v>
      </c>
      <c r="G104" s="42">
        <f t="shared" si="5"/>
        <v>140101.55712486373</v>
      </c>
      <c r="H104" s="9"/>
      <c r="I104" s="9"/>
    </row>
    <row r="105" spans="1:9" x14ac:dyDescent="0.3">
      <c r="A105" s="9"/>
      <c r="B105" s="9"/>
      <c r="C105" s="40">
        <v>93</v>
      </c>
      <c r="D105" s="45">
        <v>33609.288643181819</v>
      </c>
      <c r="E105" s="42">
        <f t="shared" si="6"/>
        <v>3489.5636867134017</v>
      </c>
      <c r="F105" s="49">
        <v>1316554.6485944591</v>
      </c>
      <c r="G105" s="42">
        <f t="shared" si="5"/>
        <v>136694.39249619329</v>
      </c>
      <c r="H105" s="9"/>
      <c r="I105" s="9"/>
    </row>
    <row r="106" spans="1:9" x14ac:dyDescent="0.3">
      <c r="A106" s="9"/>
      <c r="B106" s="9"/>
      <c r="C106" s="40">
        <v>94</v>
      </c>
      <c r="D106" s="45">
        <v>33609.288643181819</v>
      </c>
      <c r="E106" s="42">
        <f t="shared" si="6"/>
        <v>3404.7001191210288</v>
      </c>
      <c r="F106" s="49">
        <v>1316554.6485944591</v>
      </c>
      <c r="G106" s="42">
        <f t="shared" si="5"/>
        <v>133370.08755191969</v>
      </c>
      <c r="H106" s="9"/>
      <c r="I106" s="9"/>
    </row>
    <row r="107" spans="1:9" x14ac:dyDescent="0.3">
      <c r="A107" s="9"/>
      <c r="B107" s="9"/>
      <c r="C107" s="41">
        <v>95</v>
      </c>
      <c r="D107" s="46">
        <v>33609.288643181819</v>
      </c>
      <c r="E107" s="43">
        <f t="shared" si="6"/>
        <v>3321.9003697452217</v>
      </c>
      <c r="F107" s="51">
        <v>1316554.6485944591</v>
      </c>
      <c r="G107" s="43">
        <f t="shared" si="5"/>
        <v>130126.62720676031</v>
      </c>
      <c r="H107" s="9"/>
      <c r="I107" s="9"/>
    </row>
    <row r="108" spans="1:9" x14ac:dyDescent="0.3">
      <c r="A108" s="9"/>
      <c r="B108" s="9"/>
      <c r="C108" s="40">
        <v>96</v>
      </c>
      <c r="D108" s="45">
        <v>33609.288643181819</v>
      </c>
      <c r="E108" s="44">
        <f t="shared" si="6"/>
        <v>3241.1142480772396</v>
      </c>
      <c r="F108" s="49">
        <v>1316554.6485944591</v>
      </c>
      <c r="G108" s="44">
        <f t="shared" si="5"/>
        <v>126962.0453807931</v>
      </c>
      <c r="H108" s="9"/>
      <c r="I108" s="9"/>
    </row>
    <row r="109" spans="1:9" x14ac:dyDescent="0.3">
      <c r="A109" s="9"/>
      <c r="B109" s="9"/>
      <c r="C109" s="40">
        <v>97</v>
      </c>
      <c r="D109" s="45">
        <v>33609.288643181819</v>
      </c>
      <c r="E109" s="42">
        <f t="shared" si="6"/>
        <v>3162.2927842038112</v>
      </c>
      <c r="F109" s="49">
        <v>1316554.6485944591</v>
      </c>
      <c r="G109" s="42">
        <f t="shared" si="5"/>
        <v>123874.42380768272</v>
      </c>
      <c r="H109" s="9"/>
      <c r="I109" s="9"/>
    </row>
    <row r="110" spans="1:9" x14ac:dyDescent="0.3">
      <c r="A110" s="9"/>
      <c r="B110" s="9"/>
      <c r="C110" s="40">
        <v>98</v>
      </c>
      <c r="D110" s="45">
        <v>33609.288643181819</v>
      </c>
      <c r="E110" s="42">
        <f t="shared" si="6"/>
        <v>3085.3881991231742</v>
      </c>
      <c r="F110" s="49">
        <v>1316554.6485944591</v>
      </c>
      <c r="G110" s="42">
        <f t="shared" si="5"/>
        <v>120861.89087189025</v>
      </c>
      <c r="H110" s="9"/>
      <c r="I110" s="9"/>
    </row>
    <row r="111" spans="1:9" x14ac:dyDescent="0.3">
      <c r="A111" s="9"/>
      <c r="B111" s="9"/>
      <c r="C111" s="40">
        <v>99</v>
      </c>
      <c r="D111" s="45">
        <v>33609.288643181819</v>
      </c>
      <c r="E111" s="42">
        <f t="shared" si="6"/>
        <v>3010.3538757829956</v>
      </c>
      <c r="F111" s="49">
        <v>1316554.6485944591</v>
      </c>
      <c r="G111" s="42">
        <f t="shared" si="5"/>
        <v>117922.62047416071</v>
      </c>
      <c r="H111" s="9"/>
      <c r="I111" s="9"/>
    </row>
    <row r="112" spans="1:9" ht="17.25" thickBot="1" x14ac:dyDescent="0.35">
      <c r="A112" s="9"/>
      <c r="B112" s="9"/>
      <c r="C112" s="40">
        <v>100</v>
      </c>
      <c r="D112" s="47">
        <v>34959.838984090908</v>
      </c>
      <c r="E112" s="36">
        <f t="shared" si="6"/>
        <v>3055.1700742236803</v>
      </c>
      <c r="F112" s="52">
        <v>1316554.6485944591</v>
      </c>
      <c r="G112" s="42">
        <f t="shared" si="5"/>
        <v>115054.83092460131</v>
      </c>
      <c r="H112" s="9"/>
      <c r="I112" s="9"/>
    </row>
    <row r="113" spans="1:9" ht="17.25" thickBot="1" x14ac:dyDescent="0.35">
      <c r="A113" s="9"/>
      <c r="B113" s="9"/>
      <c r="C113" s="70" t="s">
        <v>16</v>
      </c>
      <c r="D113" s="71">
        <f>SUM(D13:D112)</f>
        <v>230973212.46153557</v>
      </c>
      <c r="E113" s="71">
        <f>SUM(E13:E112)</f>
        <v>178517127.61089924</v>
      </c>
      <c r="F113" s="72">
        <f>SUM(F13:F112)</f>
        <v>145968231.1674872</v>
      </c>
      <c r="G113" s="73">
        <f>SUM(G13:G112)</f>
        <v>62854793.767079264</v>
      </c>
      <c r="H113" s="9"/>
      <c r="I11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E1F8C-62AA-4053-9DA8-F1EFABEACAE8}">
  <dimension ref="B2:F113"/>
  <sheetViews>
    <sheetView tabSelected="1" topLeftCell="A79" workbookViewId="0">
      <selection activeCell="F13" sqref="F13:F112"/>
    </sheetView>
  </sheetViews>
  <sheetFormatPr defaultRowHeight="15" x14ac:dyDescent="0.25"/>
  <cols>
    <col min="3" max="3" width="18.85546875" style="7" bestFit="1" customWidth="1"/>
    <col min="4" max="4" width="18" style="7" bestFit="1" customWidth="1"/>
    <col min="5" max="5" width="13.85546875" style="7" bestFit="1" customWidth="1"/>
    <col min="6" max="6" width="15.85546875" style="7" bestFit="1" customWidth="1"/>
  </cols>
  <sheetData>
    <row r="2" spans="2:6" x14ac:dyDescent="0.25">
      <c r="C2" s="38" t="s">
        <v>5</v>
      </c>
      <c r="D2" s="38" t="s">
        <v>6</v>
      </c>
    </row>
    <row r="3" spans="2:6" x14ac:dyDescent="0.25">
      <c r="C3" s="38" t="s">
        <v>18</v>
      </c>
      <c r="D3" s="76">
        <v>222996956.18225595</v>
      </c>
    </row>
    <row r="4" spans="2:6" x14ac:dyDescent="0.25">
      <c r="C4" s="38" t="s">
        <v>19</v>
      </c>
      <c r="D4" s="76">
        <v>5949351.8593068579</v>
      </c>
    </row>
    <row r="5" spans="2:6" x14ac:dyDescent="0.25">
      <c r="C5" s="38" t="s">
        <v>20</v>
      </c>
      <c r="D5" s="76">
        <v>2026904.4199727294</v>
      </c>
    </row>
    <row r="6" spans="2:6" x14ac:dyDescent="0.25">
      <c r="C6" s="38"/>
      <c r="D6" s="76"/>
    </row>
    <row r="7" spans="2:6" x14ac:dyDescent="0.25">
      <c r="C7" s="39" t="s">
        <v>16</v>
      </c>
      <c r="D7" s="77">
        <v>230973212.46153554</v>
      </c>
    </row>
    <row r="10" spans="2:6" x14ac:dyDescent="0.25">
      <c r="B10" s="2"/>
      <c r="C10" s="78" t="s">
        <v>10</v>
      </c>
      <c r="D10" s="78"/>
      <c r="E10" s="78"/>
      <c r="F10" s="78"/>
    </row>
    <row r="11" spans="2:6" x14ac:dyDescent="0.25">
      <c r="B11" s="2"/>
      <c r="C11" s="38" t="s">
        <v>10</v>
      </c>
      <c r="D11" s="38" t="s">
        <v>21</v>
      </c>
      <c r="E11" s="38" t="s">
        <v>22</v>
      </c>
      <c r="F11" s="38" t="s">
        <v>23</v>
      </c>
    </row>
    <row r="12" spans="2:6" x14ac:dyDescent="0.25">
      <c r="B12" s="2" t="s">
        <v>17</v>
      </c>
      <c r="C12" s="38" t="s">
        <v>6</v>
      </c>
      <c r="D12" s="38" t="s">
        <v>6</v>
      </c>
      <c r="E12" s="38" t="s">
        <v>6</v>
      </c>
      <c r="F12" s="38" t="s">
        <v>6</v>
      </c>
    </row>
    <row r="13" spans="2:6" x14ac:dyDescent="0.25">
      <c r="B13" s="2">
        <v>1</v>
      </c>
      <c r="C13" s="38">
        <v>1000000</v>
      </c>
      <c r="D13" s="38">
        <v>15000</v>
      </c>
      <c r="E13" s="38">
        <v>99756.56</v>
      </c>
      <c r="F13" s="38">
        <v>1114756.56</v>
      </c>
    </row>
    <row r="14" spans="2:6" x14ac:dyDescent="0.25">
      <c r="B14" s="2">
        <v>2</v>
      </c>
      <c r="C14" s="38">
        <v>4000000</v>
      </c>
      <c r="D14" s="38">
        <v>15000</v>
      </c>
      <c r="E14" s="38">
        <v>99756.56</v>
      </c>
      <c r="F14" s="38">
        <v>4114756.56</v>
      </c>
    </row>
    <row r="15" spans="2:6" x14ac:dyDescent="0.25">
      <c r="B15" s="2">
        <v>3</v>
      </c>
      <c r="C15" s="38">
        <v>11944275.343458664</v>
      </c>
      <c r="D15" s="38">
        <v>15000</v>
      </c>
      <c r="E15" s="38">
        <v>99756.56</v>
      </c>
      <c r="F15" s="38">
        <v>12059031.903458664</v>
      </c>
    </row>
    <row r="16" spans="2:6" x14ac:dyDescent="0.25">
      <c r="B16" s="2">
        <v>4</v>
      </c>
      <c r="C16" s="38">
        <v>11944275.343458664</v>
      </c>
      <c r="D16" s="38">
        <v>15000</v>
      </c>
      <c r="E16" s="38">
        <v>100052.89913485033</v>
      </c>
      <c r="F16" s="38">
        <v>12059328.242593514</v>
      </c>
    </row>
    <row r="17" spans="2:6" x14ac:dyDescent="0.25">
      <c r="B17" s="2">
        <v>5</v>
      </c>
      <c r="C17" s="38">
        <v>11944275.343458664</v>
      </c>
      <c r="D17" s="38">
        <v>15000</v>
      </c>
      <c r="E17" s="38">
        <v>107466.82828890404</v>
      </c>
      <c r="F17" s="38">
        <v>12066742.171747567</v>
      </c>
    </row>
    <row r="18" spans="2:6" x14ac:dyDescent="0.25">
      <c r="B18" s="2">
        <v>6</v>
      </c>
      <c r="C18" s="38">
        <v>11944275.343458664</v>
      </c>
      <c r="D18" s="38">
        <v>72292.756295286279</v>
      </c>
      <c r="E18" s="38">
        <v>111990.90675328836</v>
      </c>
      <c r="F18" s="38">
        <v>12128559.006507238</v>
      </c>
    </row>
    <row r="19" spans="2:6" x14ac:dyDescent="0.25">
      <c r="B19" s="2">
        <v>7</v>
      </c>
      <c r="C19" s="38">
        <v>11944275.343458664</v>
      </c>
      <c r="D19" s="38">
        <v>72292.756295286279</v>
      </c>
      <c r="E19" s="38">
        <v>111990.90675328836</v>
      </c>
      <c r="F19" s="38">
        <v>12128559.006507238</v>
      </c>
    </row>
    <row r="20" spans="2:6" x14ac:dyDescent="0.25">
      <c r="B20" s="2">
        <v>8</v>
      </c>
      <c r="C20" s="38">
        <v>11944275.343458664</v>
      </c>
      <c r="D20" s="38">
        <v>72292.756295286279</v>
      </c>
      <c r="E20" s="38">
        <v>111990.90675328836</v>
      </c>
      <c r="F20" s="38">
        <v>12128559.006507238</v>
      </c>
    </row>
    <row r="21" spans="2:6" x14ac:dyDescent="0.25">
      <c r="B21" s="2">
        <v>9</v>
      </c>
      <c r="C21" s="38">
        <v>11944275.343458664</v>
      </c>
      <c r="D21" s="38">
        <v>72292.756295286279</v>
      </c>
      <c r="E21" s="38">
        <v>111990.90675328836</v>
      </c>
      <c r="F21" s="38">
        <v>12128559.006507238</v>
      </c>
    </row>
    <row r="22" spans="2:6" x14ac:dyDescent="0.25">
      <c r="B22" s="2">
        <v>10</v>
      </c>
      <c r="C22" s="38">
        <v>11944275.343458664</v>
      </c>
      <c r="D22" s="38">
        <v>72292.756295286279</v>
      </c>
      <c r="E22" s="38">
        <v>112745.11338593888</v>
      </c>
      <c r="F22" s="38">
        <v>12129313.213139888</v>
      </c>
    </row>
    <row r="23" spans="2:6" x14ac:dyDescent="0.25">
      <c r="B23" s="2">
        <v>11</v>
      </c>
      <c r="C23" s="38">
        <v>11944275.343458664</v>
      </c>
      <c r="D23" s="38">
        <v>72292.756295286279</v>
      </c>
      <c r="E23" s="38">
        <v>116142.95743184292</v>
      </c>
      <c r="F23" s="38">
        <v>12132711.057185793</v>
      </c>
    </row>
    <row r="24" spans="2:6" x14ac:dyDescent="0.25">
      <c r="B24" s="2">
        <v>12</v>
      </c>
      <c r="C24" s="38">
        <v>11944275.343458664</v>
      </c>
      <c r="D24" s="38">
        <v>72292.756295286279</v>
      </c>
      <c r="E24" s="38">
        <v>126696.04406391308</v>
      </c>
      <c r="F24" s="38">
        <v>12143264.143817862</v>
      </c>
    </row>
    <row r="25" spans="2:6" x14ac:dyDescent="0.25">
      <c r="B25" s="2">
        <v>13</v>
      </c>
      <c r="C25" s="38">
        <v>11944275.343458664</v>
      </c>
      <c r="D25" s="38">
        <v>72292.756295286279</v>
      </c>
      <c r="E25" s="38">
        <v>145216.78987199129</v>
      </c>
      <c r="F25" s="38">
        <v>12161784.88962594</v>
      </c>
    </row>
    <row r="26" spans="2:6" x14ac:dyDescent="0.25">
      <c r="B26" s="2">
        <v>14</v>
      </c>
      <c r="C26" s="38">
        <v>11944275.343458664</v>
      </c>
      <c r="D26" s="38">
        <v>72292.756295286279</v>
      </c>
      <c r="E26" s="38">
        <v>135163.5228208664</v>
      </c>
      <c r="F26" s="38">
        <v>12151731.622574816</v>
      </c>
    </row>
    <row r="27" spans="2:6" x14ac:dyDescent="0.25">
      <c r="B27" s="2">
        <v>15</v>
      </c>
      <c r="C27" s="38">
        <v>11944275.343458664</v>
      </c>
      <c r="D27" s="38">
        <v>72292.756295286279</v>
      </c>
      <c r="E27" s="38">
        <v>137505.71017530511</v>
      </c>
      <c r="F27" s="38">
        <v>12154073.809929255</v>
      </c>
    </row>
    <row r="28" spans="2:6" x14ac:dyDescent="0.25">
      <c r="B28" s="2">
        <v>16</v>
      </c>
      <c r="C28" s="38">
        <v>11944275.343458664</v>
      </c>
      <c r="D28" s="38">
        <v>72292.756295286279</v>
      </c>
      <c r="E28" s="38">
        <v>143421.34189477644</v>
      </c>
      <c r="F28" s="38">
        <v>12159989.441648727</v>
      </c>
    </row>
    <row r="29" spans="2:6" x14ac:dyDescent="0.25">
      <c r="B29" s="2">
        <v>17</v>
      </c>
      <c r="C29" s="38">
        <v>11944275.343458664</v>
      </c>
      <c r="D29" s="38">
        <v>72292.756295286279</v>
      </c>
      <c r="E29" s="38">
        <v>149971.47457417697</v>
      </c>
      <c r="F29" s="38">
        <v>12166539.574328126</v>
      </c>
    </row>
    <row r="30" spans="2:6" x14ac:dyDescent="0.25">
      <c r="B30" s="2">
        <v>18</v>
      </c>
      <c r="C30" s="38">
        <v>11944275.343458664</v>
      </c>
      <c r="D30" s="38">
        <v>72292.756295286279</v>
      </c>
      <c r="E30" s="38">
        <v>151383.14409496836</v>
      </c>
      <c r="F30" s="38">
        <v>12167951.243848918</v>
      </c>
    </row>
    <row r="31" spans="2:6" x14ac:dyDescent="0.25">
      <c r="B31" s="2">
        <v>19</v>
      </c>
      <c r="C31" s="38">
        <v>11944275.343458664</v>
      </c>
      <c r="D31" s="38">
        <v>72292.756295286279</v>
      </c>
      <c r="E31" s="38">
        <v>153591.94940143707</v>
      </c>
      <c r="F31" s="38">
        <v>12170160.049155386</v>
      </c>
    </row>
    <row r="32" spans="2:6" x14ac:dyDescent="0.25">
      <c r="B32" s="2">
        <v>20</v>
      </c>
      <c r="C32" s="38">
        <v>11944275.343458664</v>
      </c>
      <c r="D32" s="38">
        <v>72292.756295286279</v>
      </c>
      <c r="E32" s="38">
        <v>154402.27960598253</v>
      </c>
      <c r="F32" s="38">
        <v>12170970.379359933</v>
      </c>
    </row>
    <row r="33" spans="2:6" x14ac:dyDescent="0.25">
      <c r="B33" s="2">
        <v>21</v>
      </c>
      <c r="C33" s="38">
        <v>3000000</v>
      </c>
      <c r="D33" s="38">
        <v>72292.756295286279</v>
      </c>
      <c r="E33" s="38">
        <v>86373.372115073435</v>
      </c>
      <c r="F33" s="38">
        <v>3158666.1284103598</v>
      </c>
    </row>
    <row r="34" spans="2:6" x14ac:dyDescent="0.25">
      <c r="B34" s="2">
        <v>22</v>
      </c>
      <c r="C34" s="38">
        <v>0</v>
      </c>
      <c r="D34" s="38">
        <v>72292.756295286279</v>
      </c>
      <c r="E34" s="38">
        <v>86179.733489285965</v>
      </c>
      <c r="F34" s="38">
        <v>158472.48978457224</v>
      </c>
    </row>
    <row r="35" spans="2:6" x14ac:dyDescent="0.25">
      <c r="B35" s="2">
        <v>23</v>
      </c>
      <c r="C35" s="38">
        <v>0</v>
      </c>
      <c r="D35" s="38">
        <v>72292.756295286279</v>
      </c>
      <c r="E35" s="38">
        <v>84833.744521648056</v>
      </c>
      <c r="F35" s="38">
        <v>157126.50081693433</v>
      </c>
    </row>
    <row r="36" spans="2:6" x14ac:dyDescent="0.25">
      <c r="B36" s="2">
        <v>24</v>
      </c>
      <c r="C36" s="38">
        <v>0</v>
      </c>
      <c r="D36" s="38">
        <v>72292.756295286279</v>
      </c>
      <c r="E36" s="38">
        <v>81454.924479429494</v>
      </c>
      <c r="F36" s="38">
        <v>153747.68077471579</v>
      </c>
    </row>
    <row r="37" spans="2:6" x14ac:dyDescent="0.25">
      <c r="B37" s="2">
        <v>25</v>
      </c>
      <c r="C37" s="38">
        <v>0</v>
      </c>
      <c r="D37" s="38">
        <v>72292.756295286279</v>
      </c>
      <c r="E37" s="38">
        <v>76161.329499703512</v>
      </c>
      <c r="F37" s="38">
        <v>148454.08579498978</v>
      </c>
    </row>
    <row r="38" spans="2:6" x14ac:dyDescent="0.25">
      <c r="B38" s="2">
        <v>26</v>
      </c>
      <c r="C38" s="38">
        <v>0</v>
      </c>
      <c r="D38" s="38">
        <v>72292.756295286279</v>
      </c>
      <c r="E38" s="38">
        <v>74664.414180566499</v>
      </c>
      <c r="F38" s="38">
        <v>146957.17047585279</v>
      </c>
    </row>
    <row r="39" spans="2:6" x14ac:dyDescent="0.25">
      <c r="B39" s="2">
        <v>27</v>
      </c>
      <c r="C39" s="38">
        <v>0</v>
      </c>
      <c r="D39" s="38">
        <v>72292.756295286279</v>
      </c>
      <c r="E39" s="38">
        <v>74664.414180566499</v>
      </c>
      <c r="F39" s="38">
        <v>146957.17047585279</v>
      </c>
    </row>
    <row r="40" spans="2:6" x14ac:dyDescent="0.25">
      <c r="B40" s="2">
        <v>28</v>
      </c>
      <c r="C40" s="38">
        <v>0</v>
      </c>
      <c r="D40" s="38">
        <v>72292.756295286279</v>
      </c>
      <c r="E40" s="38">
        <v>68630.246807155039</v>
      </c>
      <c r="F40" s="38">
        <v>140923.00310244132</v>
      </c>
    </row>
    <row r="41" spans="2:6" x14ac:dyDescent="0.25">
      <c r="B41" s="2">
        <v>29</v>
      </c>
      <c r="C41" s="38">
        <v>0</v>
      </c>
      <c r="D41" s="38">
        <v>72292.756295286279</v>
      </c>
      <c r="E41" s="38">
        <v>68630.246807155039</v>
      </c>
      <c r="F41" s="38">
        <v>140923.00310244132</v>
      </c>
    </row>
    <row r="42" spans="2:6" x14ac:dyDescent="0.25">
      <c r="B42" s="2">
        <v>30</v>
      </c>
      <c r="C42" s="38">
        <v>0</v>
      </c>
      <c r="D42" s="38">
        <v>72292.756295286279</v>
      </c>
      <c r="E42" s="38">
        <v>68569.127627272741</v>
      </c>
      <c r="F42" s="38">
        <v>140861.88392255903</v>
      </c>
    </row>
    <row r="43" spans="2:6" x14ac:dyDescent="0.25">
      <c r="B43" s="2">
        <v>31</v>
      </c>
      <c r="C43" s="38">
        <v>0</v>
      </c>
      <c r="D43" s="38">
        <v>72292.756295286279</v>
      </c>
      <c r="E43" s="38">
        <v>67218.577286363638</v>
      </c>
      <c r="F43" s="38">
        <v>139511.33358164993</v>
      </c>
    </row>
    <row r="44" spans="2:6" x14ac:dyDescent="0.25">
      <c r="B44" s="2">
        <v>32</v>
      </c>
      <c r="C44" s="38">
        <v>0</v>
      </c>
      <c r="D44" s="38">
        <v>72292.756295286279</v>
      </c>
      <c r="E44" s="38">
        <v>67218.577286363638</v>
      </c>
      <c r="F44" s="38">
        <v>139511.33358164993</v>
      </c>
    </row>
    <row r="45" spans="2:6" x14ac:dyDescent="0.25">
      <c r="B45" s="2">
        <v>33</v>
      </c>
      <c r="C45" s="38">
        <v>0</v>
      </c>
      <c r="D45" s="38">
        <v>0</v>
      </c>
      <c r="E45" s="38">
        <v>67218.577286363638</v>
      </c>
      <c r="F45" s="38">
        <v>67218.577286363638</v>
      </c>
    </row>
    <row r="46" spans="2:6" x14ac:dyDescent="0.25">
      <c r="B46" s="2">
        <v>34</v>
      </c>
      <c r="C46" s="38">
        <v>0</v>
      </c>
      <c r="D46" s="38">
        <v>0</v>
      </c>
      <c r="E46" s="38">
        <v>67218.577286363638</v>
      </c>
      <c r="F46" s="38">
        <v>67218.577286363638</v>
      </c>
    </row>
    <row r="47" spans="2:6" x14ac:dyDescent="0.25">
      <c r="B47" s="2">
        <v>35</v>
      </c>
      <c r="C47" s="38">
        <v>0</v>
      </c>
      <c r="D47" s="38">
        <v>0</v>
      </c>
      <c r="E47" s="38">
        <v>67218.577286363638</v>
      </c>
      <c r="F47" s="38">
        <v>67218.577286363638</v>
      </c>
    </row>
    <row r="48" spans="2:6" x14ac:dyDescent="0.25">
      <c r="B48" s="2">
        <v>36</v>
      </c>
      <c r="C48" s="38">
        <v>0</v>
      </c>
      <c r="D48" s="38">
        <v>0</v>
      </c>
      <c r="E48" s="38">
        <v>67218.577286363638</v>
      </c>
      <c r="F48" s="38">
        <v>67218.577286363638</v>
      </c>
    </row>
    <row r="49" spans="2:6" x14ac:dyDescent="0.25">
      <c r="B49" s="2">
        <v>37</v>
      </c>
      <c r="C49" s="38">
        <v>0</v>
      </c>
      <c r="D49" s="38">
        <v>0</v>
      </c>
      <c r="E49" s="38">
        <v>67218.577286363638</v>
      </c>
      <c r="F49" s="38">
        <v>67218.577286363638</v>
      </c>
    </row>
    <row r="50" spans="2:6" x14ac:dyDescent="0.25">
      <c r="B50" s="2">
        <v>38</v>
      </c>
      <c r="C50" s="38">
        <v>0</v>
      </c>
      <c r="D50" s="38">
        <v>0</v>
      </c>
      <c r="E50" s="38">
        <v>67218.577286363638</v>
      </c>
      <c r="F50" s="38">
        <v>67218.577286363638</v>
      </c>
    </row>
    <row r="51" spans="2:6" x14ac:dyDescent="0.25">
      <c r="B51" s="2">
        <v>39</v>
      </c>
      <c r="C51" s="38">
        <v>0</v>
      </c>
      <c r="D51" s="38">
        <v>0</v>
      </c>
      <c r="E51" s="38">
        <v>67218.577286363638</v>
      </c>
      <c r="F51" s="38">
        <v>67218.577286363638</v>
      </c>
    </row>
    <row r="52" spans="2:6" x14ac:dyDescent="0.25">
      <c r="B52" s="2">
        <v>40</v>
      </c>
      <c r="C52" s="38">
        <v>0</v>
      </c>
      <c r="D52" s="38">
        <v>0</v>
      </c>
      <c r="E52" s="38">
        <v>68569.127627272741</v>
      </c>
      <c r="F52" s="38">
        <v>68569.127627272741</v>
      </c>
    </row>
    <row r="53" spans="2:6" x14ac:dyDescent="0.25">
      <c r="B53" s="2">
        <v>41</v>
      </c>
      <c r="C53" s="38">
        <v>0</v>
      </c>
      <c r="D53" s="38">
        <v>0</v>
      </c>
      <c r="E53" s="38">
        <v>33609.288643181819</v>
      </c>
      <c r="F53" s="38">
        <v>33609.288643181819</v>
      </c>
    </row>
    <row r="54" spans="2:6" x14ac:dyDescent="0.25">
      <c r="B54" s="2">
        <v>42</v>
      </c>
      <c r="C54" s="38">
        <v>0</v>
      </c>
      <c r="D54" s="38">
        <v>0</v>
      </c>
      <c r="E54" s="38">
        <v>33609.288643181819</v>
      </c>
      <c r="F54" s="38">
        <v>33609.288643181819</v>
      </c>
    </row>
    <row r="55" spans="2:6" x14ac:dyDescent="0.25">
      <c r="B55" s="2">
        <v>43</v>
      </c>
      <c r="C55" s="38">
        <v>0</v>
      </c>
      <c r="D55" s="38">
        <v>0</v>
      </c>
      <c r="E55" s="38">
        <v>33609.288643181819</v>
      </c>
      <c r="F55" s="38">
        <v>33609.288643181819</v>
      </c>
    </row>
    <row r="56" spans="2:6" x14ac:dyDescent="0.25">
      <c r="B56" s="2">
        <v>44</v>
      </c>
      <c r="C56" s="38">
        <v>0</v>
      </c>
      <c r="D56" s="38">
        <v>0</v>
      </c>
      <c r="E56" s="38">
        <v>33609.288643181819</v>
      </c>
      <c r="F56" s="38">
        <v>33609.288643181819</v>
      </c>
    </row>
    <row r="57" spans="2:6" x14ac:dyDescent="0.25">
      <c r="B57" s="2">
        <v>45</v>
      </c>
      <c r="C57" s="38">
        <v>0</v>
      </c>
      <c r="D57" s="38">
        <v>0</v>
      </c>
      <c r="E57" s="38">
        <v>33609.288643181819</v>
      </c>
      <c r="F57" s="38">
        <v>33609.288643181819</v>
      </c>
    </row>
    <row r="58" spans="2:6" x14ac:dyDescent="0.25">
      <c r="B58" s="2">
        <v>46</v>
      </c>
      <c r="C58" s="38">
        <v>0</v>
      </c>
      <c r="D58" s="38">
        <v>0</v>
      </c>
      <c r="E58" s="38">
        <v>33609.288643181819</v>
      </c>
      <c r="F58" s="38">
        <v>33609.288643181819</v>
      </c>
    </row>
    <row r="59" spans="2:6" x14ac:dyDescent="0.25">
      <c r="B59" s="2">
        <v>47</v>
      </c>
      <c r="C59" s="38">
        <v>0</v>
      </c>
      <c r="D59" s="38">
        <v>0</v>
      </c>
      <c r="E59" s="38">
        <v>33609.288643181819</v>
      </c>
      <c r="F59" s="38">
        <v>33609.288643181819</v>
      </c>
    </row>
    <row r="60" spans="2:6" x14ac:dyDescent="0.25">
      <c r="B60" s="2">
        <v>48</v>
      </c>
      <c r="C60" s="38">
        <v>0</v>
      </c>
      <c r="D60" s="38">
        <v>0</v>
      </c>
      <c r="E60" s="38">
        <v>33609.288643181819</v>
      </c>
      <c r="F60" s="38">
        <v>33609.288643181819</v>
      </c>
    </row>
    <row r="61" spans="2:6" x14ac:dyDescent="0.25">
      <c r="B61" s="2">
        <v>49</v>
      </c>
      <c r="C61" s="38">
        <v>0</v>
      </c>
      <c r="D61" s="38">
        <v>0</v>
      </c>
      <c r="E61" s="38">
        <v>33609.288643181819</v>
      </c>
      <c r="F61" s="38">
        <v>33609.288643181819</v>
      </c>
    </row>
    <row r="62" spans="2:6" x14ac:dyDescent="0.25">
      <c r="B62" s="2">
        <v>50</v>
      </c>
      <c r="C62" s="38">
        <v>0</v>
      </c>
      <c r="D62" s="38">
        <v>0</v>
      </c>
      <c r="E62" s="38">
        <v>34959.838984090908</v>
      </c>
      <c r="F62" s="38">
        <v>34959.838984090908</v>
      </c>
    </row>
    <row r="63" spans="2:6" x14ac:dyDescent="0.25">
      <c r="B63" s="2">
        <v>51</v>
      </c>
      <c r="C63" s="38">
        <v>0</v>
      </c>
      <c r="D63" s="38">
        <v>0</v>
      </c>
      <c r="E63" s="38">
        <v>33609.288643181819</v>
      </c>
      <c r="F63" s="38">
        <v>33609.288643181819</v>
      </c>
    </row>
    <row r="64" spans="2:6" x14ac:dyDescent="0.25">
      <c r="B64" s="2">
        <v>52</v>
      </c>
      <c r="C64" s="38">
        <v>0</v>
      </c>
      <c r="D64" s="38">
        <v>0</v>
      </c>
      <c r="E64" s="38">
        <v>33609.288643181819</v>
      </c>
      <c r="F64" s="38">
        <v>33609.288643181819</v>
      </c>
    </row>
    <row r="65" spans="2:6" x14ac:dyDescent="0.25">
      <c r="B65" s="2">
        <v>53</v>
      </c>
      <c r="C65" s="38">
        <v>0</v>
      </c>
      <c r="D65" s="38">
        <v>0</v>
      </c>
      <c r="E65" s="38">
        <v>33609.288643181819</v>
      </c>
      <c r="F65" s="38">
        <v>33609.288643181819</v>
      </c>
    </row>
    <row r="66" spans="2:6" x14ac:dyDescent="0.25">
      <c r="B66" s="2">
        <v>54</v>
      </c>
      <c r="C66" s="38">
        <v>0</v>
      </c>
      <c r="D66" s="38">
        <v>0</v>
      </c>
      <c r="E66" s="38">
        <v>33609.288643181819</v>
      </c>
      <c r="F66" s="38">
        <v>33609.288643181819</v>
      </c>
    </row>
    <row r="67" spans="2:6" x14ac:dyDescent="0.25">
      <c r="B67" s="2">
        <v>55</v>
      </c>
      <c r="C67" s="38">
        <v>0</v>
      </c>
      <c r="D67" s="38">
        <v>0</v>
      </c>
      <c r="E67" s="38">
        <v>33609.288643181819</v>
      </c>
      <c r="F67" s="38">
        <v>33609.288643181819</v>
      </c>
    </row>
    <row r="68" spans="2:6" x14ac:dyDescent="0.25">
      <c r="B68" s="2">
        <v>56</v>
      </c>
      <c r="C68" s="38">
        <v>0</v>
      </c>
      <c r="D68" s="38">
        <v>0</v>
      </c>
      <c r="E68" s="38">
        <v>33609.288643181819</v>
      </c>
      <c r="F68" s="38">
        <v>33609.288643181819</v>
      </c>
    </row>
    <row r="69" spans="2:6" x14ac:dyDescent="0.25">
      <c r="B69" s="2">
        <v>57</v>
      </c>
      <c r="C69" s="38">
        <v>0</v>
      </c>
      <c r="D69" s="38">
        <v>0</v>
      </c>
      <c r="E69" s="38">
        <v>33609.288643181819</v>
      </c>
      <c r="F69" s="38">
        <v>33609.288643181819</v>
      </c>
    </row>
    <row r="70" spans="2:6" x14ac:dyDescent="0.25">
      <c r="B70" s="2">
        <v>58</v>
      </c>
      <c r="C70" s="38">
        <v>0</v>
      </c>
      <c r="D70" s="38">
        <v>0</v>
      </c>
      <c r="E70" s="38">
        <v>33609.288643181819</v>
      </c>
      <c r="F70" s="38">
        <v>33609.288643181819</v>
      </c>
    </row>
    <row r="71" spans="2:6" x14ac:dyDescent="0.25">
      <c r="B71" s="2">
        <v>59</v>
      </c>
      <c r="C71" s="38">
        <v>0</v>
      </c>
      <c r="D71" s="38">
        <v>0</v>
      </c>
      <c r="E71" s="38">
        <v>33609.288643181819</v>
      </c>
      <c r="F71" s="38">
        <v>33609.288643181819</v>
      </c>
    </row>
    <row r="72" spans="2:6" x14ac:dyDescent="0.25">
      <c r="B72" s="2">
        <v>60</v>
      </c>
      <c r="C72" s="38">
        <v>0</v>
      </c>
      <c r="D72" s="38">
        <v>0</v>
      </c>
      <c r="E72" s="38">
        <v>34959.838984090908</v>
      </c>
      <c r="F72" s="38">
        <v>34959.838984090908</v>
      </c>
    </row>
    <row r="73" spans="2:6" x14ac:dyDescent="0.25">
      <c r="B73" s="2">
        <v>61</v>
      </c>
      <c r="C73" s="38">
        <v>0</v>
      </c>
      <c r="D73" s="38">
        <v>0</v>
      </c>
      <c r="E73" s="38">
        <v>33609.288643181819</v>
      </c>
      <c r="F73" s="38">
        <v>33609.288643181819</v>
      </c>
    </row>
    <row r="74" spans="2:6" x14ac:dyDescent="0.25">
      <c r="B74" s="2">
        <v>62</v>
      </c>
      <c r="C74" s="38">
        <v>0</v>
      </c>
      <c r="D74" s="38">
        <v>0</v>
      </c>
      <c r="E74" s="38">
        <v>33609.288643181819</v>
      </c>
      <c r="F74" s="38">
        <v>33609.288643181819</v>
      </c>
    </row>
    <row r="75" spans="2:6" x14ac:dyDescent="0.25">
      <c r="B75" s="2">
        <v>63</v>
      </c>
      <c r="C75" s="38">
        <v>0</v>
      </c>
      <c r="D75" s="38">
        <v>0</v>
      </c>
      <c r="E75" s="38">
        <v>33609.288643181819</v>
      </c>
      <c r="F75" s="38">
        <v>33609.288643181819</v>
      </c>
    </row>
    <row r="76" spans="2:6" x14ac:dyDescent="0.25">
      <c r="B76" s="2">
        <v>64</v>
      </c>
      <c r="C76" s="38">
        <v>0</v>
      </c>
      <c r="D76" s="38">
        <v>0</v>
      </c>
      <c r="E76" s="38">
        <v>33609.288643181819</v>
      </c>
      <c r="F76" s="38">
        <v>33609.288643181819</v>
      </c>
    </row>
    <row r="77" spans="2:6" x14ac:dyDescent="0.25">
      <c r="B77" s="2">
        <v>65</v>
      </c>
      <c r="C77" s="38">
        <v>0</v>
      </c>
      <c r="D77" s="38">
        <v>0</v>
      </c>
      <c r="E77" s="38">
        <v>33609.288643181819</v>
      </c>
      <c r="F77" s="38">
        <v>33609.288643181819</v>
      </c>
    </row>
    <row r="78" spans="2:6" x14ac:dyDescent="0.25">
      <c r="B78" s="2">
        <v>66</v>
      </c>
      <c r="C78" s="38">
        <v>0</v>
      </c>
      <c r="D78" s="38">
        <v>0</v>
      </c>
      <c r="E78" s="38">
        <v>33609.288643181819</v>
      </c>
      <c r="F78" s="38">
        <v>33609.288643181819</v>
      </c>
    </row>
    <row r="79" spans="2:6" x14ac:dyDescent="0.25">
      <c r="B79" s="2">
        <v>67</v>
      </c>
      <c r="C79" s="38">
        <v>0</v>
      </c>
      <c r="D79" s="38">
        <v>0</v>
      </c>
      <c r="E79" s="38">
        <v>33609.288643181819</v>
      </c>
      <c r="F79" s="38">
        <v>33609.288643181819</v>
      </c>
    </row>
    <row r="80" spans="2:6" x14ac:dyDescent="0.25">
      <c r="B80" s="2">
        <v>68</v>
      </c>
      <c r="C80" s="38">
        <v>0</v>
      </c>
      <c r="D80" s="38">
        <v>0</v>
      </c>
      <c r="E80" s="38">
        <v>33609.288643181819</v>
      </c>
      <c r="F80" s="38">
        <v>33609.288643181819</v>
      </c>
    </row>
    <row r="81" spans="2:6" x14ac:dyDescent="0.25">
      <c r="B81" s="2">
        <v>69</v>
      </c>
      <c r="C81" s="38">
        <v>0</v>
      </c>
      <c r="D81" s="38">
        <v>0</v>
      </c>
      <c r="E81" s="38">
        <v>33609.288643181819</v>
      </c>
      <c r="F81" s="38">
        <v>33609.288643181819</v>
      </c>
    </row>
    <row r="82" spans="2:6" x14ac:dyDescent="0.25">
      <c r="B82" s="2">
        <v>70</v>
      </c>
      <c r="C82" s="38">
        <v>0</v>
      </c>
      <c r="D82" s="38">
        <v>0</v>
      </c>
      <c r="E82" s="38">
        <v>34959.838984090908</v>
      </c>
      <c r="F82" s="38">
        <v>34959.838984090908</v>
      </c>
    </row>
    <row r="83" spans="2:6" x14ac:dyDescent="0.25">
      <c r="B83" s="2">
        <v>71</v>
      </c>
      <c r="C83" s="38">
        <v>0</v>
      </c>
      <c r="D83" s="38">
        <v>0</v>
      </c>
      <c r="E83" s="38">
        <v>33609.288643181819</v>
      </c>
      <c r="F83" s="38">
        <v>33609.288643181819</v>
      </c>
    </row>
    <row r="84" spans="2:6" x14ac:dyDescent="0.25">
      <c r="B84" s="2">
        <v>72</v>
      </c>
      <c r="C84" s="38">
        <v>0</v>
      </c>
      <c r="D84" s="38">
        <v>0</v>
      </c>
      <c r="E84" s="38">
        <v>33609.288643181819</v>
      </c>
      <c r="F84" s="38">
        <v>33609.288643181819</v>
      </c>
    </row>
    <row r="85" spans="2:6" x14ac:dyDescent="0.25">
      <c r="B85" s="2">
        <v>73</v>
      </c>
      <c r="C85" s="38">
        <v>0</v>
      </c>
      <c r="D85" s="38">
        <v>0</v>
      </c>
      <c r="E85" s="38">
        <v>33609.288643181819</v>
      </c>
      <c r="F85" s="38">
        <v>33609.288643181819</v>
      </c>
    </row>
    <row r="86" spans="2:6" x14ac:dyDescent="0.25">
      <c r="B86" s="2">
        <v>74</v>
      </c>
      <c r="C86" s="38">
        <v>0</v>
      </c>
      <c r="D86" s="38">
        <v>0</v>
      </c>
      <c r="E86" s="38">
        <v>33609.288643181819</v>
      </c>
      <c r="F86" s="38">
        <v>33609.288643181819</v>
      </c>
    </row>
    <row r="87" spans="2:6" x14ac:dyDescent="0.25">
      <c r="B87" s="2">
        <v>75</v>
      </c>
      <c r="C87" s="38">
        <v>0</v>
      </c>
      <c r="D87" s="38">
        <v>0</v>
      </c>
      <c r="E87" s="38">
        <v>33609.288643181819</v>
      </c>
      <c r="F87" s="38">
        <v>33609.288643181819</v>
      </c>
    </row>
    <row r="88" spans="2:6" x14ac:dyDescent="0.25">
      <c r="B88" s="2">
        <v>76</v>
      </c>
      <c r="C88" s="38">
        <v>0</v>
      </c>
      <c r="D88" s="38">
        <v>0</v>
      </c>
      <c r="E88" s="38">
        <v>33609.288643181819</v>
      </c>
      <c r="F88" s="38">
        <v>33609.288643181819</v>
      </c>
    </row>
    <row r="89" spans="2:6" x14ac:dyDescent="0.25">
      <c r="B89" s="2">
        <v>77</v>
      </c>
      <c r="C89" s="38">
        <v>0</v>
      </c>
      <c r="D89" s="38">
        <v>0</v>
      </c>
      <c r="E89" s="38">
        <v>33609.288643181819</v>
      </c>
      <c r="F89" s="38">
        <v>33609.288643181819</v>
      </c>
    </row>
    <row r="90" spans="2:6" x14ac:dyDescent="0.25">
      <c r="B90" s="2">
        <v>78</v>
      </c>
      <c r="C90" s="38">
        <v>0</v>
      </c>
      <c r="D90" s="38">
        <v>0</v>
      </c>
      <c r="E90" s="38">
        <v>33609.288643181819</v>
      </c>
      <c r="F90" s="38">
        <v>33609.288643181819</v>
      </c>
    </row>
    <row r="91" spans="2:6" x14ac:dyDescent="0.25">
      <c r="B91" s="2">
        <v>79</v>
      </c>
      <c r="C91" s="38">
        <v>0</v>
      </c>
      <c r="D91" s="38">
        <v>0</v>
      </c>
      <c r="E91" s="38">
        <v>33609.288643181819</v>
      </c>
      <c r="F91" s="38">
        <v>33609.288643181819</v>
      </c>
    </row>
    <row r="92" spans="2:6" x14ac:dyDescent="0.25">
      <c r="B92" s="2">
        <v>80</v>
      </c>
      <c r="C92" s="38">
        <v>0</v>
      </c>
      <c r="D92" s="38">
        <v>0</v>
      </c>
      <c r="E92" s="38">
        <v>34959.838984090908</v>
      </c>
      <c r="F92" s="38">
        <v>34959.838984090908</v>
      </c>
    </row>
    <row r="93" spans="2:6" x14ac:dyDescent="0.25">
      <c r="B93" s="2">
        <v>81</v>
      </c>
      <c r="C93" s="38">
        <v>0</v>
      </c>
      <c r="D93" s="38">
        <v>0</v>
      </c>
      <c r="E93" s="38">
        <v>33609.288643181819</v>
      </c>
      <c r="F93" s="38">
        <v>33609.288643181819</v>
      </c>
    </row>
    <row r="94" spans="2:6" x14ac:dyDescent="0.25">
      <c r="B94" s="2">
        <v>82</v>
      </c>
      <c r="C94" s="38">
        <v>0</v>
      </c>
      <c r="D94" s="38">
        <v>0</v>
      </c>
      <c r="E94" s="38">
        <v>33609.288643181819</v>
      </c>
      <c r="F94" s="38">
        <v>33609.288643181819</v>
      </c>
    </row>
    <row r="95" spans="2:6" x14ac:dyDescent="0.25">
      <c r="B95" s="2">
        <v>83</v>
      </c>
      <c r="C95" s="38">
        <v>0</v>
      </c>
      <c r="D95" s="38">
        <v>0</v>
      </c>
      <c r="E95" s="38">
        <v>33609.288643181819</v>
      </c>
      <c r="F95" s="38">
        <v>33609.288643181819</v>
      </c>
    </row>
    <row r="96" spans="2:6" x14ac:dyDescent="0.25">
      <c r="B96" s="2">
        <v>84</v>
      </c>
      <c r="C96" s="38">
        <v>0</v>
      </c>
      <c r="D96" s="38">
        <v>0</v>
      </c>
      <c r="E96" s="38">
        <v>33609.288643181819</v>
      </c>
      <c r="F96" s="38">
        <v>33609.288643181819</v>
      </c>
    </row>
    <row r="97" spans="2:6" x14ac:dyDescent="0.25">
      <c r="B97" s="2">
        <v>85</v>
      </c>
      <c r="C97" s="38">
        <v>0</v>
      </c>
      <c r="D97" s="38">
        <v>0</v>
      </c>
      <c r="E97" s="38">
        <v>33609.288643181819</v>
      </c>
      <c r="F97" s="38">
        <v>33609.288643181819</v>
      </c>
    </row>
    <row r="98" spans="2:6" x14ac:dyDescent="0.25">
      <c r="B98" s="2">
        <v>86</v>
      </c>
      <c r="C98" s="38">
        <v>0</v>
      </c>
      <c r="D98" s="38">
        <v>0</v>
      </c>
      <c r="E98" s="38">
        <v>33609.288643181819</v>
      </c>
      <c r="F98" s="38">
        <v>33609.288643181819</v>
      </c>
    </row>
    <row r="99" spans="2:6" x14ac:dyDescent="0.25">
      <c r="B99" s="2">
        <v>87</v>
      </c>
      <c r="C99" s="38">
        <v>0</v>
      </c>
      <c r="D99" s="38">
        <v>0</v>
      </c>
      <c r="E99" s="38">
        <v>33609.288643181819</v>
      </c>
      <c r="F99" s="38">
        <v>33609.288643181819</v>
      </c>
    </row>
    <row r="100" spans="2:6" x14ac:dyDescent="0.25">
      <c r="B100" s="2">
        <v>88</v>
      </c>
      <c r="C100" s="38">
        <v>0</v>
      </c>
      <c r="D100" s="38">
        <v>0</v>
      </c>
      <c r="E100" s="38">
        <v>33609.288643181819</v>
      </c>
      <c r="F100" s="38">
        <v>33609.288643181819</v>
      </c>
    </row>
    <row r="101" spans="2:6" x14ac:dyDescent="0.25">
      <c r="B101" s="2">
        <v>89</v>
      </c>
      <c r="C101" s="38">
        <v>0</v>
      </c>
      <c r="D101" s="38">
        <v>0</v>
      </c>
      <c r="E101" s="38">
        <v>33609.288643181819</v>
      </c>
      <c r="F101" s="38">
        <v>33609.288643181819</v>
      </c>
    </row>
    <row r="102" spans="2:6" x14ac:dyDescent="0.25">
      <c r="B102" s="2">
        <v>90</v>
      </c>
      <c r="C102" s="38">
        <v>0</v>
      </c>
      <c r="D102" s="38">
        <v>0</v>
      </c>
      <c r="E102" s="38">
        <v>34959.838984090908</v>
      </c>
      <c r="F102" s="38">
        <v>34959.838984090908</v>
      </c>
    </row>
    <row r="103" spans="2:6" x14ac:dyDescent="0.25">
      <c r="B103" s="2">
        <v>91</v>
      </c>
      <c r="C103" s="38">
        <v>0</v>
      </c>
      <c r="D103" s="38">
        <v>0</v>
      </c>
      <c r="E103" s="38">
        <v>33609.288643181819</v>
      </c>
      <c r="F103" s="38">
        <v>33609.288643181819</v>
      </c>
    </row>
    <row r="104" spans="2:6" x14ac:dyDescent="0.25">
      <c r="B104" s="2">
        <v>92</v>
      </c>
      <c r="C104" s="38">
        <v>0</v>
      </c>
      <c r="D104" s="38">
        <v>0</v>
      </c>
      <c r="E104" s="38">
        <v>33609.288643181819</v>
      </c>
      <c r="F104" s="38">
        <v>33609.288643181819</v>
      </c>
    </row>
    <row r="105" spans="2:6" x14ac:dyDescent="0.25">
      <c r="B105" s="2">
        <v>93</v>
      </c>
      <c r="C105" s="38">
        <v>0</v>
      </c>
      <c r="D105" s="38">
        <v>0</v>
      </c>
      <c r="E105" s="38">
        <v>33609.288643181819</v>
      </c>
      <c r="F105" s="38">
        <v>33609.288643181819</v>
      </c>
    </row>
    <row r="106" spans="2:6" x14ac:dyDescent="0.25">
      <c r="B106" s="2">
        <v>94</v>
      </c>
      <c r="C106" s="38">
        <v>0</v>
      </c>
      <c r="D106" s="38">
        <v>0</v>
      </c>
      <c r="E106" s="38">
        <v>33609.288643181819</v>
      </c>
      <c r="F106" s="38">
        <v>33609.288643181819</v>
      </c>
    </row>
    <row r="107" spans="2:6" x14ac:dyDescent="0.25">
      <c r="B107" s="2">
        <v>95</v>
      </c>
      <c r="C107" s="38">
        <v>0</v>
      </c>
      <c r="D107" s="38">
        <v>0</v>
      </c>
      <c r="E107" s="38">
        <v>33609.288643181819</v>
      </c>
      <c r="F107" s="38">
        <v>33609.288643181819</v>
      </c>
    </row>
    <row r="108" spans="2:6" x14ac:dyDescent="0.25">
      <c r="B108" s="2">
        <v>96</v>
      </c>
      <c r="C108" s="38">
        <v>0</v>
      </c>
      <c r="D108" s="38">
        <v>0</v>
      </c>
      <c r="E108" s="38">
        <v>33609.288643181819</v>
      </c>
      <c r="F108" s="38">
        <v>33609.288643181819</v>
      </c>
    </row>
    <row r="109" spans="2:6" x14ac:dyDescent="0.25">
      <c r="B109" s="2">
        <v>97</v>
      </c>
      <c r="C109" s="38">
        <v>0</v>
      </c>
      <c r="D109" s="38">
        <v>0</v>
      </c>
      <c r="E109" s="38">
        <v>33609.288643181819</v>
      </c>
      <c r="F109" s="38">
        <v>33609.288643181819</v>
      </c>
    </row>
    <row r="110" spans="2:6" x14ac:dyDescent="0.25">
      <c r="B110" s="2">
        <v>98</v>
      </c>
      <c r="C110" s="38">
        <v>0</v>
      </c>
      <c r="D110" s="38">
        <v>0</v>
      </c>
      <c r="E110" s="38">
        <v>33609.288643181819</v>
      </c>
      <c r="F110" s="38">
        <v>33609.288643181819</v>
      </c>
    </row>
    <row r="111" spans="2:6" x14ac:dyDescent="0.25">
      <c r="B111" s="2">
        <v>99</v>
      </c>
      <c r="C111" s="38">
        <v>0</v>
      </c>
      <c r="D111" s="38">
        <v>0</v>
      </c>
      <c r="E111" s="38">
        <v>33609.288643181819</v>
      </c>
      <c r="F111" s="38">
        <v>33609.288643181819</v>
      </c>
    </row>
    <row r="112" spans="2:6" x14ac:dyDescent="0.25">
      <c r="B112" s="2">
        <v>100</v>
      </c>
      <c r="C112" s="38">
        <v>0</v>
      </c>
      <c r="D112" s="38">
        <v>0</v>
      </c>
      <c r="E112" s="38">
        <v>34959.838984090908</v>
      </c>
      <c r="F112" s="38">
        <v>34959.838984090908</v>
      </c>
    </row>
    <row r="113" spans="2:6" x14ac:dyDescent="0.25">
      <c r="B113" s="3" t="s">
        <v>16</v>
      </c>
      <c r="C113" s="39">
        <v>222996956.18225589</v>
      </c>
      <c r="D113" s="39">
        <v>2026904.4199727303</v>
      </c>
      <c r="E113" s="39">
        <v>5949351.8593068914</v>
      </c>
      <c r="F113" s="39">
        <v>230973212.46153557</v>
      </c>
    </row>
  </sheetData>
  <mergeCells count="1">
    <mergeCell ref="C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7DCF-9B37-46F6-A9DF-338C5A93AB67}">
  <dimension ref="B2:K105"/>
  <sheetViews>
    <sheetView topLeftCell="A78" workbookViewId="0">
      <selection activeCell="G109" sqref="G109"/>
    </sheetView>
  </sheetViews>
  <sheetFormatPr defaultRowHeight="15" x14ac:dyDescent="0.25"/>
  <cols>
    <col min="2" max="2" width="9.28515625" bestFit="1" customWidth="1"/>
    <col min="3" max="3" width="20.42578125" bestFit="1" customWidth="1"/>
    <col min="4" max="4" width="26.42578125" bestFit="1" customWidth="1"/>
    <col min="5" max="5" width="19.5703125" bestFit="1" customWidth="1"/>
    <col min="6" max="6" width="21.85546875" bestFit="1" customWidth="1"/>
    <col min="7" max="7" width="17.140625" bestFit="1" customWidth="1"/>
  </cols>
  <sheetData>
    <row r="2" spans="2:11" ht="27" customHeight="1" x14ac:dyDescent="0.25">
      <c r="B2" s="79"/>
      <c r="C2" s="79" t="s">
        <v>24</v>
      </c>
      <c r="D2" s="79" t="s">
        <v>25</v>
      </c>
      <c r="E2" s="79" t="s">
        <v>26</v>
      </c>
      <c r="F2" s="79" t="s">
        <v>27</v>
      </c>
      <c r="G2" s="79" t="s">
        <v>28</v>
      </c>
      <c r="H2" s="4"/>
      <c r="I2" s="4"/>
      <c r="J2" s="5"/>
      <c r="K2" s="5"/>
    </row>
    <row r="3" spans="2:11" x14ac:dyDescent="0.25">
      <c r="B3" s="79"/>
      <c r="C3" s="79"/>
      <c r="D3" s="79"/>
      <c r="E3" s="79"/>
      <c r="F3" s="79"/>
      <c r="G3" s="79"/>
      <c r="H3" s="4"/>
      <c r="I3" s="4"/>
      <c r="J3" s="5"/>
      <c r="K3" s="5"/>
    </row>
    <row r="4" spans="2:11" x14ac:dyDescent="0.25">
      <c r="B4" s="53" t="s">
        <v>17</v>
      </c>
      <c r="C4" s="53" t="s">
        <v>29</v>
      </c>
      <c r="D4" s="53" t="s">
        <v>29</v>
      </c>
      <c r="E4" s="53" t="s">
        <v>29</v>
      </c>
      <c r="F4" s="53" t="s">
        <v>29</v>
      </c>
      <c r="G4" s="53" t="s">
        <v>29</v>
      </c>
      <c r="H4" s="4"/>
      <c r="I4" s="4"/>
      <c r="J4" s="5"/>
      <c r="K4" s="5"/>
    </row>
    <row r="5" spans="2:11" x14ac:dyDescent="0.25">
      <c r="B5" s="54">
        <v>1</v>
      </c>
      <c r="C5" s="56">
        <v>2774259.9516799999</v>
      </c>
      <c r="D5" s="56">
        <v>832277.98550399998</v>
      </c>
      <c r="E5" s="56">
        <v>868762.25092090294</v>
      </c>
      <c r="F5" s="56">
        <v>152033.393911158</v>
      </c>
      <c r="G5" s="56">
        <v>4627333.5820160611</v>
      </c>
      <c r="H5" s="4"/>
      <c r="I5" s="4"/>
      <c r="J5" s="6"/>
      <c r="K5" s="6"/>
    </row>
    <row r="6" spans="2:11" x14ac:dyDescent="0.25">
      <c r="B6" s="54">
        <f t="shared" ref="B6:B69" si="0">B5+1</f>
        <v>2</v>
      </c>
      <c r="C6" s="56">
        <v>2242659.9516799999</v>
      </c>
      <c r="D6" s="56">
        <v>672797.98550399998</v>
      </c>
      <c r="E6" s="56">
        <v>677752.54525716882</v>
      </c>
      <c r="F6" s="56">
        <v>118606.69542000453</v>
      </c>
      <c r="G6" s="56">
        <v>3711817.1778611732</v>
      </c>
      <c r="H6" s="4"/>
      <c r="I6" s="4"/>
      <c r="J6" s="6"/>
      <c r="K6" s="6"/>
    </row>
    <row r="7" spans="2:11" x14ac:dyDescent="0.25">
      <c r="B7" s="54">
        <f t="shared" si="0"/>
        <v>3</v>
      </c>
      <c r="C7" s="56">
        <v>2242659.9516799999</v>
      </c>
      <c r="D7" s="56">
        <v>672797.98550399998</v>
      </c>
      <c r="E7" s="56">
        <v>605170.94698719366</v>
      </c>
      <c r="F7" s="56">
        <v>105904.91572275889</v>
      </c>
      <c r="G7" s="56">
        <v>3626533.7998939524</v>
      </c>
      <c r="H7" s="4"/>
      <c r="I7" s="4"/>
      <c r="J7" s="6"/>
      <c r="K7" s="6"/>
    </row>
    <row r="8" spans="2:11" x14ac:dyDescent="0.25">
      <c r="B8" s="54">
        <f t="shared" si="0"/>
        <v>4</v>
      </c>
      <c r="C8" s="56">
        <v>2242659.9516799999</v>
      </c>
      <c r="D8" s="56">
        <v>672797.98550399998</v>
      </c>
      <c r="E8" s="56">
        <v>599001.75610518595</v>
      </c>
      <c r="F8" s="56">
        <v>104825.30731840753</v>
      </c>
      <c r="G8" s="56">
        <v>3619285.0006075935</v>
      </c>
      <c r="H8" s="4"/>
      <c r="I8" s="4"/>
      <c r="J8" s="6"/>
      <c r="K8" s="6"/>
    </row>
    <row r="9" spans="2:11" x14ac:dyDescent="0.25">
      <c r="B9" s="54">
        <f t="shared" si="0"/>
        <v>5</v>
      </c>
      <c r="C9" s="56">
        <v>2242659.9516799999</v>
      </c>
      <c r="D9" s="56">
        <v>672797.98550399998</v>
      </c>
      <c r="E9" s="56">
        <v>593013.57738868869</v>
      </c>
      <c r="F9" s="56">
        <v>103777.37604302051</v>
      </c>
      <c r="G9" s="56">
        <v>3612248.8906157091</v>
      </c>
      <c r="H9" s="4"/>
      <c r="I9" s="4"/>
      <c r="J9" s="6"/>
      <c r="K9" s="6"/>
    </row>
    <row r="10" spans="2:11" x14ac:dyDescent="0.25">
      <c r="B10" s="54">
        <f t="shared" si="0"/>
        <v>6</v>
      </c>
      <c r="C10" s="56" t="s">
        <v>30</v>
      </c>
      <c r="D10" s="56" t="s">
        <v>30</v>
      </c>
      <c r="E10" s="56">
        <v>1287161.3949584544</v>
      </c>
      <c r="F10" s="56">
        <v>225253.24411772951</v>
      </c>
      <c r="G10" s="56">
        <v>1512414.639076184</v>
      </c>
      <c r="H10" s="4"/>
      <c r="I10" s="4"/>
      <c r="J10" s="6"/>
      <c r="K10" s="6"/>
    </row>
    <row r="11" spans="2:11" x14ac:dyDescent="0.25">
      <c r="B11" s="54">
        <f t="shared" si="0"/>
        <v>7</v>
      </c>
      <c r="C11" s="56" t="s">
        <v>30</v>
      </c>
      <c r="D11" s="56" t="s">
        <v>30</v>
      </c>
      <c r="E11" s="56">
        <v>1273147.3378819562</v>
      </c>
      <c r="F11" s="56">
        <v>222800.78412934233</v>
      </c>
      <c r="G11" s="56">
        <v>1495948.1220112985</v>
      </c>
      <c r="H11" s="4"/>
      <c r="I11" s="4"/>
      <c r="J11" s="6"/>
      <c r="K11" s="6"/>
    </row>
    <row r="12" spans="2:11" x14ac:dyDescent="0.25">
      <c r="B12" s="54">
        <f t="shared" si="0"/>
        <v>8</v>
      </c>
      <c r="C12" s="56" t="s">
        <v>30</v>
      </c>
      <c r="D12" s="56" t="s">
        <v>30</v>
      </c>
      <c r="E12" s="56">
        <v>1258299.7590402039</v>
      </c>
      <c r="F12" s="56">
        <v>220202.45783203567</v>
      </c>
      <c r="G12" s="56">
        <v>1478502.2168722395</v>
      </c>
      <c r="H12" s="4"/>
      <c r="I12" s="4"/>
      <c r="J12" s="6"/>
      <c r="K12" s="6"/>
    </row>
    <row r="13" spans="2:11" x14ac:dyDescent="0.25">
      <c r="B13" s="54">
        <f t="shared" si="0"/>
        <v>9</v>
      </c>
      <c r="C13" s="56" t="s">
        <v>30</v>
      </c>
      <c r="D13" s="56" t="s">
        <v>30</v>
      </c>
      <c r="E13" s="56">
        <v>1244002.673115473</v>
      </c>
      <c r="F13" s="56">
        <v>217700.46779520778</v>
      </c>
      <c r="G13" s="56">
        <v>1461703.1409106809</v>
      </c>
      <c r="H13" s="4"/>
      <c r="I13" s="4"/>
      <c r="J13" s="6"/>
      <c r="K13" s="6"/>
    </row>
    <row r="14" spans="2:11" x14ac:dyDescent="0.25">
      <c r="B14" s="54">
        <f t="shared" si="0"/>
        <v>10</v>
      </c>
      <c r="C14" s="56" t="s">
        <v>30</v>
      </c>
      <c r="D14" s="56" t="s">
        <v>30</v>
      </c>
      <c r="E14" s="56">
        <v>1232229.2759769352</v>
      </c>
      <c r="F14" s="56">
        <v>215640.12329596365</v>
      </c>
      <c r="G14" s="56">
        <v>1447869.3992728989</v>
      </c>
      <c r="H14" s="4"/>
      <c r="I14" s="4"/>
      <c r="J14" s="6"/>
      <c r="K14" s="6"/>
    </row>
    <row r="15" spans="2:11" x14ac:dyDescent="0.25">
      <c r="B15" s="54">
        <f t="shared" si="0"/>
        <v>11</v>
      </c>
      <c r="C15" s="56" t="s">
        <v>30</v>
      </c>
      <c r="D15" s="56" t="s">
        <v>30</v>
      </c>
      <c r="E15" s="56">
        <v>1219768.2547777751</v>
      </c>
      <c r="F15" s="56">
        <v>213459.44458611065</v>
      </c>
      <c r="G15" s="56">
        <v>1433227.6993638859</v>
      </c>
      <c r="H15" s="4"/>
      <c r="I15" s="4"/>
      <c r="J15" s="6"/>
      <c r="K15" s="6"/>
    </row>
    <row r="16" spans="2:11" x14ac:dyDescent="0.25">
      <c r="B16" s="54">
        <f t="shared" si="0"/>
        <v>12</v>
      </c>
      <c r="C16" s="56" t="s">
        <v>30</v>
      </c>
      <c r="D16" s="56" t="s">
        <v>30</v>
      </c>
      <c r="E16" s="56">
        <v>1209842.1372093768</v>
      </c>
      <c r="F16" s="56">
        <v>211722.37401164093</v>
      </c>
      <c r="G16" s="56">
        <v>1421564.5112210177</v>
      </c>
      <c r="H16" s="4"/>
      <c r="I16" s="4"/>
      <c r="J16" s="6"/>
      <c r="K16" s="6"/>
    </row>
    <row r="17" spans="2:11" x14ac:dyDescent="0.25">
      <c r="B17" s="54">
        <f t="shared" si="0"/>
        <v>13</v>
      </c>
      <c r="C17" s="56" t="s">
        <v>30</v>
      </c>
      <c r="D17" s="56" t="s">
        <v>30</v>
      </c>
      <c r="E17" s="56">
        <v>1197754.2445574226</v>
      </c>
      <c r="F17" s="56">
        <v>209606.99279754894</v>
      </c>
      <c r="G17" s="56">
        <v>1407361.2373549715</v>
      </c>
      <c r="H17" s="4"/>
      <c r="I17" s="4"/>
      <c r="J17" s="6"/>
      <c r="K17" s="6"/>
    </row>
    <row r="18" spans="2:11" x14ac:dyDescent="0.25">
      <c r="B18" s="54">
        <f t="shared" si="0"/>
        <v>14</v>
      </c>
      <c r="C18" s="56" t="s">
        <v>30</v>
      </c>
      <c r="D18" s="56" t="s">
        <v>30</v>
      </c>
      <c r="E18" s="56">
        <v>1184946.4042339104</v>
      </c>
      <c r="F18" s="56">
        <v>207365.6207409343</v>
      </c>
      <c r="G18" s="56">
        <v>1392312.0249748447</v>
      </c>
      <c r="H18" s="4"/>
      <c r="I18" s="4"/>
      <c r="J18" s="6"/>
      <c r="K18" s="6"/>
    </row>
    <row r="19" spans="2:11" x14ac:dyDescent="0.25">
      <c r="B19" s="54">
        <f t="shared" si="0"/>
        <v>15</v>
      </c>
      <c r="C19" s="56" t="s">
        <v>30</v>
      </c>
      <c r="D19" s="56" t="s">
        <v>30</v>
      </c>
      <c r="E19" s="56">
        <v>1174796.0897800536</v>
      </c>
      <c r="F19" s="56">
        <v>205589.31571150938</v>
      </c>
      <c r="G19" s="56">
        <v>1380385.405491563</v>
      </c>
      <c r="H19" s="4"/>
      <c r="I19" s="4"/>
      <c r="J19" s="6"/>
      <c r="K19" s="6"/>
    </row>
    <row r="20" spans="2:11" x14ac:dyDescent="0.25">
      <c r="B20" s="54">
        <f t="shared" si="0"/>
        <v>16</v>
      </c>
      <c r="C20" s="56" t="s">
        <v>30</v>
      </c>
      <c r="D20" s="56" t="s">
        <v>30</v>
      </c>
      <c r="E20" s="56">
        <v>1168148.4446488456</v>
      </c>
      <c r="F20" s="56">
        <v>204425.97781354797</v>
      </c>
      <c r="G20" s="56">
        <v>1372574.4224623935</v>
      </c>
      <c r="H20" s="4"/>
      <c r="I20" s="4"/>
      <c r="J20" s="6"/>
      <c r="K20" s="6"/>
    </row>
    <row r="21" spans="2:11" x14ac:dyDescent="0.25">
      <c r="B21" s="54">
        <f t="shared" si="0"/>
        <v>17</v>
      </c>
      <c r="C21" s="56" t="s">
        <v>30</v>
      </c>
      <c r="D21" s="56" t="s">
        <v>30</v>
      </c>
      <c r="E21" s="56">
        <v>1161865.8316460066</v>
      </c>
      <c r="F21" s="56">
        <v>203326.52053805115</v>
      </c>
      <c r="G21" s="56">
        <v>1365192.3521840577</v>
      </c>
      <c r="H21" s="4"/>
      <c r="I21" s="4"/>
      <c r="J21" s="6"/>
      <c r="K21" s="6"/>
    </row>
    <row r="22" spans="2:11" x14ac:dyDescent="0.25">
      <c r="B22" s="54">
        <f t="shared" si="0"/>
        <v>18</v>
      </c>
      <c r="C22" s="56" t="s">
        <v>30</v>
      </c>
      <c r="D22" s="56" t="s">
        <v>30</v>
      </c>
      <c r="E22" s="56">
        <v>1155887.6579479026</v>
      </c>
      <c r="F22" s="56">
        <v>202280.34014088294</v>
      </c>
      <c r="G22" s="56">
        <v>1358167.9980887854</v>
      </c>
      <c r="H22" s="4"/>
      <c r="I22" s="4"/>
      <c r="J22" s="6"/>
      <c r="K22" s="6"/>
    </row>
    <row r="23" spans="2:11" x14ac:dyDescent="0.25">
      <c r="B23" s="54">
        <f t="shared" si="0"/>
        <v>19</v>
      </c>
      <c r="C23" s="56" t="s">
        <v>30</v>
      </c>
      <c r="D23" s="56" t="s">
        <v>30</v>
      </c>
      <c r="E23" s="56">
        <v>1150246.6129283805</v>
      </c>
      <c r="F23" s="56">
        <v>201293.15726246659</v>
      </c>
      <c r="G23" s="56">
        <v>1351539.7701908471</v>
      </c>
      <c r="H23" s="4"/>
      <c r="I23" s="4"/>
      <c r="J23" s="6"/>
      <c r="K23" s="6"/>
    </row>
    <row r="24" spans="2:11" x14ac:dyDescent="0.25">
      <c r="B24" s="54">
        <f t="shared" si="0"/>
        <v>20</v>
      </c>
      <c r="C24" s="56" t="s">
        <v>30</v>
      </c>
      <c r="D24" s="56" t="s">
        <v>30</v>
      </c>
      <c r="E24" s="56">
        <v>1144929.9720156211</v>
      </c>
      <c r="F24" s="56">
        <v>200362.74510273369</v>
      </c>
      <c r="G24" s="56">
        <v>1345292.7171183547</v>
      </c>
      <c r="H24" s="4"/>
      <c r="I24" s="4"/>
      <c r="J24" s="6"/>
      <c r="K24" s="6"/>
    </row>
    <row r="25" spans="2:11" x14ac:dyDescent="0.25">
      <c r="B25" s="54">
        <f t="shared" si="0"/>
        <v>21</v>
      </c>
      <c r="C25" s="56" t="s">
        <v>30</v>
      </c>
      <c r="D25" s="56" t="s">
        <v>30</v>
      </c>
      <c r="E25" s="56">
        <v>1143344.6045547347</v>
      </c>
      <c r="F25" s="56">
        <v>200085.30579707856</v>
      </c>
      <c r="G25" s="56">
        <v>1343429.9103518133</v>
      </c>
      <c r="H25" s="4"/>
      <c r="I25" s="4"/>
      <c r="J25" s="6"/>
      <c r="K25" s="6"/>
    </row>
    <row r="26" spans="2:11" x14ac:dyDescent="0.25">
      <c r="B26" s="54">
        <f t="shared" si="0"/>
        <v>22</v>
      </c>
      <c r="C26" s="56" t="s">
        <v>30</v>
      </c>
      <c r="D26" s="56" t="s">
        <v>30</v>
      </c>
      <c r="E26" s="56">
        <v>1128258.5899392753</v>
      </c>
      <c r="F26" s="56">
        <v>197445.25323937315</v>
      </c>
      <c r="G26" s="56">
        <v>1325703.8431786485</v>
      </c>
      <c r="H26" s="4"/>
      <c r="I26" s="4"/>
      <c r="J26" s="6"/>
      <c r="K26" s="6"/>
    </row>
    <row r="27" spans="2:11" x14ac:dyDescent="0.25">
      <c r="B27" s="54">
        <f t="shared" si="0"/>
        <v>23</v>
      </c>
      <c r="C27" s="56" t="s">
        <v>30</v>
      </c>
      <c r="D27" s="56" t="s">
        <v>30</v>
      </c>
      <c r="E27" s="56">
        <v>1128017.830282263</v>
      </c>
      <c r="F27" s="56">
        <v>197403.12029939602</v>
      </c>
      <c r="G27" s="56">
        <v>1325420.9505816591</v>
      </c>
      <c r="H27" s="4"/>
      <c r="I27" s="4"/>
      <c r="J27" s="6"/>
      <c r="K27" s="6"/>
    </row>
    <row r="28" spans="2:11" x14ac:dyDescent="0.25">
      <c r="B28" s="54">
        <f t="shared" si="0"/>
        <v>24</v>
      </c>
      <c r="C28" s="56" t="s">
        <v>30</v>
      </c>
      <c r="D28" s="56" t="s">
        <v>30</v>
      </c>
      <c r="E28" s="56">
        <v>1127782.2906177188</v>
      </c>
      <c r="F28" s="56">
        <v>197361.90085810079</v>
      </c>
      <c r="G28" s="56">
        <v>1325144.1914758196</v>
      </c>
      <c r="H28" s="4"/>
      <c r="I28" s="4"/>
      <c r="J28" s="6"/>
      <c r="K28" s="6"/>
    </row>
    <row r="29" spans="2:11" x14ac:dyDescent="0.25">
      <c r="B29" s="54">
        <f t="shared" si="0"/>
        <v>25</v>
      </c>
      <c r="C29" s="56" t="s">
        <v>30</v>
      </c>
      <c r="D29" s="56" t="s">
        <v>30</v>
      </c>
      <c r="E29" s="56">
        <v>1127550.7955270752</v>
      </c>
      <c r="F29" s="56">
        <v>197321.38921723815</v>
      </c>
      <c r="G29" s="56">
        <v>1324872.1847443134</v>
      </c>
      <c r="H29" s="4"/>
      <c r="I29" s="4"/>
      <c r="J29" s="6"/>
      <c r="K29" s="6"/>
    </row>
    <row r="30" spans="2:11" x14ac:dyDescent="0.25">
      <c r="B30" s="54">
        <f t="shared" si="0"/>
        <v>26</v>
      </c>
      <c r="C30" s="56" t="s">
        <v>30</v>
      </c>
      <c r="D30" s="56" t="s">
        <v>30</v>
      </c>
      <c r="E30" s="56">
        <v>1127369.1505698576</v>
      </c>
      <c r="F30" s="56">
        <v>197289.60134972507</v>
      </c>
      <c r="G30" s="56">
        <v>1324658.7519195827</v>
      </c>
      <c r="H30" s="4"/>
      <c r="I30" s="4"/>
      <c r="J30" s="6"/>
      <c r="K30" s="6"/>
    </row>
    <row r="31" spans="2:11" x14ac:dyDescent="0.25">
      <c r="B31" s="54">
        <f t="shared" si="0"/>
        <v>27</v>
      </c>
      <c r="C31" s="56" t="s">
        <v>30</v>
      </c>
      <c r="D31" s="56" t="s">
        <v>30</v>
      </c>
      <c r="E31" s="56">
        <v>1127143.0742056402</v>
      </c>
      <c r="F31" s="56">
        <v>197250.03798598703</v>
      </c>
      <c r="G31" s="56">
        <v>1324393.1121916273</v>
      </c>
      <c r="H31" s="4"/>
      <c r="I31" s="4"/>
      <c r="J31" s="6"/>
      <c r="K31" s="6"/>
    </row>
    <row r="32" spans="2:11" x14ac:dyDescent="0.25">
      <c r="B32" s="54">
        <f t="shared" si="0"/>
        <v>28</v>
      </c>
      <c r="C32" s="56" t="s">
        <v>30</v>
      </c>
      <c r="D32" s="56" t="s">
        <v>30</v>
      </c>
      <c r="E32" s="56">
        <v>1126918.5874628476</v>
      </c>
      <c r="F32" s="56">
        <v>197210.75280599832</v>
      </c>
      <c r="G32" s="56">
        <v>1324129.3402688459</v>
      </c>
      <c r="H32" s="4"/>
      <c r="I32" s="4"/>
      <c r="J32" s="6"/>
      <c r="K32" s="6"/>
    </row>
    <row r="33" spans="2:11" x14ac:dyDescent="0.25">
      <c r="B33" s="54">
        <f t="shared" si="0"/>
        <v>29</v>
      </c>
      <c r="C33" s="56" t="s">
        <v>30</v>
      </c>
      <c r="D33" s="56" t="s">
        <v>30</v>
      </c>
      <c r="E33" s="56">
        <v>1126742.3336695088</v>
      </c>
      <c r="F33" s="56">
        <v>197179.90839216404</v>
      </c>
      <c r="G33" s="56">
        <v>1323922.2420616727</v>
      </c>
      <c r="H33" s="4"/>
      <c r="I33" s="4"/>
      <c r="J33" s="6"/>
      <c r="K33" s="6"/>
    </row>
    <row r="34" spans="2:11" x14ac:dyDescent="0.25">
      <c r="B34" s="54">
        <f t="shared" si="0"/>
        <v>30</v>
      </c>
      <c r="C34" s="56" t="s">
        <v>30</v>
      </c>
      <c r="D34" s="56" t="s">
        <v>30</v>
      </c>
      <c r="E34" s="56">
        <v>1126521.1786651989</v>
      </c>
      <c r="F34" s="56">
        <v>197141.20626640978</v>
      </c>
      <c r="G34" s="56">
        <v>1323662.3849316086</v>
      </c>
      <c r="H34" s="4"/>
      <c r="I34" s="4"/>
      <c r="J34" s="6"/>
      <c r="K34" s="6"/>
    </row>
    <row r="35" spans="2:11" x14ac:dyDescent="0.25">
      <c r="B35" s="54">
        <f t="shared" si="0"/>
        <v>31</v>
      </c>
      <c r="C35" s="56" t="s">
        <v>30</v>
      </c>
      <c r="D35" s="56" t="s">
        <v>30</v>
      </c>
      <c r="E35" s="56">
        <v>1126348.5173409167</v>
      </c>
      <c r="F35" s="56">
        <v>197110.99053466041</v>
      </c>
      <c r="G35" s="56">
        <v>1323459.5078755771</v>
      </c>
      <c r="H35" s="4"/>
      <c r="I35" s="4"/>
      <c r="J35" s="6"/>
      <c r="K35" s="6"/>
    </row>
    <row r="36" spans="2:11" x14ac:dyDescent="0.25">
      <c r="B36" s="54">
        <f t="shared" si="0"/>
        <v>32</v>
      </c>
      <c r="C36" s="56" t="s">
        <v>30</v>
      </c>
      <c r="D36" s="56" t="s">
        <v>30</v>
      </c>
      <c r="E36" s="56">
        <v>1126131.2411980233</v>
      </c>
      <c r="F36" s="56">
        <v>197072.96720965407</v>
      </c>
      <c r="G36" s="56">
        <v>1323204.2084076775</v>
      </c>
      <c r="H36" s="4"/>
      <c r="I36" s="4"/>
      <c r="J36" s="6"/>
      <c r="K36" s="6"/>
    </row>
    <row r="37" spans="2:11" x14ac:dyDescent="0.25">
      <c r="B37" s="54">
        <f t="shared" si="0"/>
        <v>33</v>
      </c>
      <c r="C37" s="56" t="s">
        <v>30</v>
      </c>
      <c r="D37" s="56" t="s">
        <v>30</v>
      </c>
      <c r="E37" s="56">
        <v>1125963.4100853754</v>
      </c>
      <c r="F37" s="56">
        <v>197043.59676494068</v>
      </c>
      <c r="G37" s="56">
        <v>1323007.0068503162</v>
      </c>
      <c r="H37" s="4"/>
      <c r="I37" s="4"/>
      <c r="J37" s="6"/>
      <c r="K37" s="6"/>
    </row>
    <row r="38" spans="2:11" x14ac:dyDescent="0.25">
      <c r="B38" s="54">
        <f t="shared" si="0"/>
        <v>34</v>
      </c>
      <c r="C38" s="56" t="s">
        <v>30</v>
      </c>
      <c r="D38" s="56" t="s">
        <v>30</v>
      </c>
      <c r="E38" s="56">
        <v>1125752.4875795483</v>
      </c>
      <c r="F38" s="56">
        <v>197006.68532642093</v>
      </c>
      <c r="G38" s="56">
        <v>1322759.1729059692</v>
      </c>
      <c r="H38" s="4"/>
      <c r="I38" s="4"/>
      <c r="J38" s="6"/>
      <c r="K38" s="6"/>
    </row>
    <row r="39" spans="2:11" x14ac:dyDescent="0.25">
      <c r="B39" s="54">
        <f t="shared" si="0"/>
        <v>35</v>
      </c>
      <c r="C39" s="56" t="s">
        <v>30</v>
      </c>
      <c r="D39" s="56" t="s">
        <v>30</v>
      </c>
      <c r="E39" s="56">
        <v>1125592.1908033912</v>
      </c>
      <c r="F39" s="56">
        <v>196978.63339059343</v>
      </c>
      <c r="G39" s="56">
        <v>1322570.8241939845</v>
      </c>
      <c r="H39" s="4"/>
      <c r="I39" s="4"/>
      <c r="J39" s="6"/>
      <c r="K39" s="6"/>
    </row>
    <row r="40" spans="2:11" x14ac:dyDescent="0.25">
      <c r="B40" s="54">
        <f t="shared" si="0"/>
        <v>36</v>
      </c>
      <c r="C40" s="56" t="s">
        <v>30</v>
      </c>
      <c r="D40" s="56" t="s">
        <v>30</v>
      </c>
      <c r="E40" s="56">
        <v>1125386.9149930438</v>
      </c>
      <c r="F40" s="56">
        <v>196942.71012378266</v>
      </c>
      <c r="G40" s="56">
        <v>1322329.6251168265</v>
      </c>
      <c r="H40" s="4"/>
      <c r="I40" s="4"/>
      <c r="J40" s="6"/>
      <c r="K40" s="6"/>
    </row>
    <row r="41" spans="2:11" x14ac:dyDescent="0.25">
      <c r="B41" s="54">
        <f t="shared" si="0"/>
        <v>37</v>
      </c>
      <c r="C41" s="56" t="s">
        <v>30</v>
      </c>
      <c r="D41" s="56" t="s">
        <v>30</v>
      </c>
      <c r="E41" s="56">
        <v>1125228.2831827297</v>
      </c>
      <c r="F41" s="56">
        <v>196914.94955697769</v>
      </c>
      <c r="G41" s="56">
        <v>1322143.2327397075</v>
      </c>
      <c r="H41" s="4"/>
      <c r="I41" s="4"/>
      <c r="J41" s="6"/>
      <c r="K41" s="6"/>
    </row>
    <row r="42" spans="2:11" x14ac:dyDescent="0.25">
      <c r="B42" s="54">
        <f t="shared" si="0"/>
        <v>38</v>
      </c>
      <c r="C42" s="56" t="s">
        <v>30</v>
      </c>
      <c r="D42" s="56" t="s">
        <v>30</v>
      </c>
      <c r="E42" s="56">
        <v>1125070.0888451121</v>
      </c>
      <c r="F42" s="56">
        <v>196887.26554789461</v>
      </c>
      <c r="G42" s="56">
        <v>1321957.3543930068</v>
      </c>
      <c r="H42" s="4"/>
      <c r="I42" s="4"/>
      <c r="J42" s="6"/>
      <c r="K42" s="6"/>
    </row>
    <row r="43" spans="2:11" x14ac:dyDescent="0.25">
      <c r="B43" s="54">
        <f t="shared" si="0"/>
        <v>39</v>
      </c>
      <c r="C43" s="56" t="s">
        <v>30</v>
      </c>
      <c r="D43" s="56" t="s">
        <v>30</v>
      </c>
      <c r="E43" s="56">
        <v>1124865.8766977328</v>
      </c>
      <c r="F43" s="56">
        <v>196851.52842210323</v>
      </c>
      <c r="G43" s="56">
        <v>1321717.4051198361</v>
      </c>
      <c r="H43" s="4"/>
      <c r="I43" s="4"/>
      <c r="J43" s="6"/>
      <c r="K43" s="6"/>
    </row>
    <row r="44" spans="2:11" x14ac:dyDescent="0.25">
      <c r="B44" s="54">
        <f t="shared" si="0"/>
        <v>40</v>
      </c>
      <c r="C44" s="56" t="s">
        <v>30</v>
      </c>
      <c r="D44" s="56" t="s">
        <v>30</v>
      </c>
      <c r="E44" s="56">
        <v>1124709.1789560847</v>
      </c>
      <c r="F44" s="56">
        <v>196824.10631731481</v>
      </c>
      <c r="G44" s="56">
        <v>1321533.2852733994</v>
      </c>
      <c r="H44" s="4"/>
      <c r="I44" s="4"/>
      <c r="J44" s="6"/>
      <c r="K44" s="6"/>
    </row>
    <row r="45" spans="2:11" x14ac:dyDescent="0.25">
      <c r="B45" s="54">
        <f t="shared" si="0"/>
        <v>41</v>
      </c>
      <c r="C45" s="56" t="s">
        <v>30</v>
      </c>
      <c r="D45" s="56" t="s">
        <v>30</v>
      </c>
      <c r="E45" s="56">
        <v>1124553.7778110267</v>
      </c>
      <c r="F45" s="56">
        <v>196796.91111692967</v>
      </c>
      <c r="G45" s="56">
        <v>1321350.6889279564</v>
      </c>
      <c r="H45" s="4"/>
      <c r="I45" s="4"/>
      <c r="J45" s="6"/>
      <c r="K45" s="6"/>
    </row>
    <row r="46" spans="2:11" x14ac:dyDescent="0.25">
      <c r="B46" s="54">
        <f t="shared" si="0"/>
        <v>42</v>
      </c>
      <c r="C46" s="56" t="s">
        <v>30</v>
      </c>
      <c r="D46" s="56" t="s">
        <v>30</v>
      </c>
      <c r="E46" s="56">
        <v>1124353.4016999495</v>
      </c>
      <c r="F46" s="56">
        <v>196761.84529749115</v>
      </c>
      <c r="G46" s="56">
        <v>1321115.2469974407</v>
      </c>
      <c r="H46" s="4"/>
      <c r="I46" s="4"/>
      <c r="J46" s="6"/>
      <c r="K46" s="6"/>
    </row>
    <row r="47" spans="2:11" x14ac:dyDescent="0.25">
      <c r="B47" s="54">
        <f t="shared" si="0"/>
        <v>43</v>
      </c>
      <c r="C47" s="56" t="s">
        <v>30</v>
      </c>
      <c r="D47" s="56" t="s">
        <v>30</v>
      </c>
      <c r="E47" s="56">
        <v>1124201.4412993954</v>
      </c>
      <c r="F47" s="56">
        <v>196735.25222739417</v>
      </c>
      <c r="G47" s="56">
        <v>1320936.6935267895</v>
      </c>
      <c r="H47" s="4"/>
      <c r="I47" s="4"/>
      <c r="J47" s="6"/>
      <c r="K47" s="6"/>
    </row>
    <row r="48" spans="2:11" x14ac:dyDescent="0.25">
      <c r="B48" s="54">
        <f t="shared" si="0"/>
        <v>44</v>
      </c>
      <c r="C48" s="56" t="s">
        <v>30</v>
      </c>
      <c r="D48" s="56" t="s">
        <v>30</v>
      </c>
      <c r="E48" s="56">
        <v>1124051.2319054939</v>
      </c>
      <c r="F48" s="56">
        <v>196708.96558346142</v>
      </c>
      <c r="G48" s="56">
        <v>1320760.1974889552</v>
      </c>
      <c r="H48" s="4"/>
      <c r="I48" s="4"/>
      <c r="J48" s="6"/>
      <c r="K48" s="6"/>
    </row>
    <row r="49" spans="2:11" x14ac:dyDescent="0.25">
      <c r="B49" s="54">
        <f t="shared" si="0"/>
        <v>45</v>
      </c>
      <c r="C49" s="56" t="s">
        <v>30</v>
      </c>
      <c r="D49" s="56" t="s">
        <v>30</v>
      </c>
      <c r="E49" s="56">
        <v>1123856.3414763981</v>
      </c>
      <c r="F49" s="56">
        <v>196674.85975836965</v>
      </c>
      <c r="G49" s="56">
        <v>1320531.2012347677</v>
      </c>
      <c r="H49" s="4"/>
      <c r="I49" s="4"/>
      <c r="J49" s="6"/>
      <c r="K49" s="6"/>
    </row>
    <row r="50" spans="2:11" x14ac:dyDescent="0.25">
      <c r="B50" s="54">
        <f t="shared" si="0"/>
        <v>46</v>
      </c>
      <c r="C50" s="56" t="s">
        <v>30</v>
      </c>
      <c r="D50" s="56" t="s">
        <v>30</v>
      </c>
      <c r="E50" s="56">
        <v>1123710.2943845899</v>
      </c>
      <c r="F50" s="56">
        <v>196649.30151730322</v>
      </c>
      <c r="G50" s="56">
        <v>1320359.595901893</v>
      </c>
      <c r="H50" s="4"/>
      <c r="I50" s="4"/>
      <c r="J50" s="6"/>
      <c r="K50" s="6"/>
    </row>
    <row r="51" spans="2:11" x14ac:dyDescent="0.25">
      <c r="B51" s="54">
        <f t="shared" si="0"/>
        <v>47</v>
      </c>
      <c r="C51" s="56" t="s">
        <v>30</v>
      </c>
      <c r="D51" s="56" t="s">
        <v>30</v>
      </c>
      <c r="E51" s="56">
        <v>1123566.2843509021</v>
      </c>
      <c r="F51" s="56">
        <v>196624.09976140785</v>
      </c>
      <c r="G51" s="56">
        <v>1320190.3841123099</v>
      </c>
      <c r="H51" s="4"/>
      <c r="I51" s="4"/>
      <c r="J51" s="6"/>
      <c r="K51" s="6"/>
    </row>
    <row r="52" spans="2:11" x14ac:dyDescent="0.25">
      <c r="B52" s="54">
        <f t="shared" si="0"/>
        <v>48</v>
      </c>
      <c r="C52" s="56" t="s">
        <v>30</v>
      </c>
      <c r="D52" s="56" t="s">
        <v>30</v>
      </c>
      <c r="E52" s="56">
        <v>1123424.153698697</v>
      </c>
      <c r="F52" s="56">
        <v>196599.22689727196</v>
      </c>
      <c r="G52" s="56">
        <v>1320023.380595969</v>
      </c>
      <c r="H52" s="4"/>
      <c r="I52" s="4"/>
      <c r="J52" s="6"/>
      <c r="K52" s="6"/>
    </row>
    <row r="53" spans="2:11" x14ac:dyDescent="0.25">
      <c r="B53" s="54">
        <f t="shared" si="0"/>
        <v>49</v>
      </c>
      <c r="C53" s="56" t="s">
        <v>30</v>
      </c>
      <c r="D53" s="56" t="s">
        <v>30</v>
      </c>
      <c r="E53" s="56">
        <v>1123283.9807218239</v>
      </c>
      <c r="F53" s="56">
        <v>196574.69662631917</v>
      </c>
      <c r="G53" s="56">
        <v>1319858.677348143</v>
      </c>
      <c r="H53" s="4"/>
      <c r="I53" s="4"/>
      <c r="J53" s="6"/>
      <c r="K53" s="6"/>
    </row>
    <row r="54" spans="2:11" x14ac:dyDescent="0.25">
      <c r="B54" s="54">
        <f t="shared" si="0"/>
        <v>50</v>
      </c>
      <c r="C54" s="56" t="s">
        <v>30</v>
      </c>
      <c r="D54" s="56" t="s">
        <v>30</v>
      </c>
      <c r="E54" s="56">
        <v>1123145.8180186022</v>
      </c>
      <c r="F54" s="56">
        <v>196550.51815325537</v>
      </c>
      <c r="G54" s="56">
        <v>1319696.3361718575</v>
      </c>
      <c r="H54" s="4"/>
      <c r="I54" s="4"/>
      <c r="J54" s="6"/>
      <c r="K54" s="6"/>
    </row>
    <row r="55" spans="2:11" x14ac:dyDescent="0.25">
      <c r="B55" s="54">
        <f t="shared" si="0"/>
        <v>51</v>
      </c>
      <c r="C55" s="56" t="s">
        <v>30</v>
      </c>
      <c r="D55" s="56" t="s">
        <v>30</v>
      </c>
      <c r="E55" s="56">
        <v>1123009.4538875096</v>
      </c>
      <c r="F55" s="56">
        <v>196526.65443031417</v>
      </c>
      <c r="G55" s="56">
        <v>1319536.1083178238</v>
      </c>
      <c r="H55" s="4"/>
      <c r="I55" s="4"/>
      <c r="J55" s="6"/>
      <c r="K55" s="6"/>
    </row>
    <row r="56" spans="2:11" x14ac:dyDescent="0.25">
      <c r="B56" s="54">
        <f t="shared" si="0"/>
        <v>52</v>
      </c>
      <c r="C56" s="56" t="s">
        <v>30</v>
      </c>
      <c r="D56" s="56" t="s">
        <v>30</v>
      </c>
      <c r="E56" s="56">
        <v>1122874.6853224391</v>
      </c>
      <c r="F56" s="56">
        <v>196503.06993142681</v>
      </c>
      <c r="G56" s="56">
        <v>1319377.7552538658</v>
      </c>
      <c r="H56" s="4"/>
      <c r="I56" s="4"/>
      <c r="J56" s="6"/>
      <c r="K56" s="6"/>
    </row>
    <row r="57" spans="2:11" x14ac:dyDescent="0.25">
      <c r="B57" s="54">
        <f t="shared" si="0"/>
        <v>53</v>
      </c>
      <c r="C57" s="56" t="s">
        <v>30</v>
      </c>
      <c r="D57" s="56" t="s">
        <v>30</v>
      </c>
      <c r="E57" s="56">
        <v>1122694.8848237065</v>
      </c>
      <c r="F57" s="56">
        <v>196471.60484414862</v>
      </c>
      <c r="G57" s="56">
        <v>1319166.4896678552</v>
      </c>
      <c r="H57" s="4"/>
      <c r="I57" s="4"/>
      <c r="J57" s="6"/>
      <c r="K57" s="6"/>
    </row>
    <row r="58" spans="2:11" x14ac:dyDescent="0.25">
      <c r="B58" s="54">
        <f t="shared" si="0"/>
        <v>54</v>
      </c>
      <c r="C58" s="56" t="s">
        <v>30</v>
      </c>
      <c r="D58" s="56" t="s">
        <v>30</v>
      </c>
      <c r="E58" s="56">
        <v>1122563.4402403394</v>
      </c>
      <c r="F58" s="56">
        <v>196448.60204205938</v>
      </c>
      <c r="G58" s="56">
        <v>1319012.0422823988</v>
      </c>
      <c r="H58" s="4"/>
      <c r="I58" s="4"/>
      <c r="J58" s="6"/>
      <c r="K58" s="6"/>
    </row>
    <row r="59" spans="2:11" x14ac:dyDescent="0.25">
      <c r="B59" s="54">
        <f t="shared" si="0"/>
        <v>55</v>
      </c>
      <c r="C59" s="56" t="s">
        <v>30</v>
      </c>
      <c r="D59" s="56" t="s">
        <v>30</v>
      </c>
      <c r="E59" s="56">
        <v>1122433.5053332255</v>
      </c>
      <c r="F59" s="56">
        <v>196425.86343331446</v>
      </c>
      <c r="G59" s="56">
        <v>1318859.36876654</v>
      </c>
      <c r="H59" s="4"/>
      <c r="I59" s="4"/>
      <c r="J59" s="6"/>
      <c r="K59" s="6"/>
    </row>
    <row r="60" spans="2:11" x14ac:dyDescent="0.25">
      <c r="B60" s="54">
        <f t="shared" si="0"/>
        <v>56</v>
      </c>
      <c r="C60" s="56" t="s">
        <v>30</v>
      </c>
      <c r="D60" s="56" t="s">
        <v>30</v>
      </c>
      <c r="E60" s="56">
        <v>1122304.929500187</v>
      </c>
      <c r="F60" s="56">
        <v>196403.36266253272</v>
      </c>
      <c r="G60" s="56">
        <v>1318708.2921627196</v>
      </c>
      <c r="H60" s="4"/>
      <c r="I60" s="4"/>
      <c r="J60" s="6"/>
      <c r="K60" s="6"/>
    </row>
    <row r="61" spans="2:11" x14ac:dyDescent="0.25">
      <c r="B61" s="54">
        <f t="shared" si="0"/>
        <v>57</v>
      </c>
      <c r="C61" s="56" t="s">
        <v>30</v>
      </c>
      <c r="D61" s="56" t="s">
        <v>30</v>
      </c>
      <c r="E61" s="56">
        <v>1122177.8030914818</v>
      </c>
      <c r="F61" s="56">
        <v>196381.11554100929</v>
      </c>
      <c r="G61" s="56">
        <v>1318558.918632491</v>
      </c>
      <c r="H61" s="4"/>
      <c r="I61" s="4"/>
      <c r="J61" s="6"/>
      <c r="K61" s="6"/>
    </row>
    <row r="62" spans="2:11" x14ac:dyDescent="0.25">
      <c r="B62" s="54">
        <f t="shared" si="0"/>
        <v>58</v>
      </c>
      <c r="C62" s="56" t="s">
        <v>30</v>
      </c>
      <c r="D62" s="56" t="s">
        <v>30</v>
      </c>
      <c r="E62" s="56">
        <v>1122052.2251402452</v>
      </c>
      <c r="F62" s="56">
        <v>196359.13939954288</v>
      </c>
      <c r="G62" s="56">
        <v>1318411.3645397881</v>
      </c>
      <c r="H62" s="4"/>
      <c r="I62" s="4"/>
      <c r="J62" s="6"/>
      <c r="K62" s="6"/>
    </row>
    <row r="63" spans="2:11" x14ac:dyDescent="0.25">
      <c r="B63" s="54">
        <f t="shared" si="0"/>
        <v>59</v>
      </c>
      <c r="C63" s="56" t="s">
        <v>30</v>
      </c>
      <c r="D63" s="56" t="s">
        <v>30</v>
      </c>
      <c r="E63" s="56">
        <v>1121928.0861159102</v>
      </c>
      <c r="F63" s="56">
        <v>196337.41507028427</v>
      </c>
      <c r="G63" s="56">
        <v>1318265.5011861944</v>
      </c>
      <c r="H63" s="4"/>
      <c r="I63" s="4"/>
      <c r="J63" s="6"/>
      <c r="K63" s="6"/>
    </row>
    <row r="64" spans="2:11" x14ac:dyDescent="0.25">
      <c r="B64" s="54">
        <f t="shared" si="0"/>
        <v>60</v>
      </c>
      <c r="C64" s="56" t="s">
        <v>30</v>
      </c>
      <c r="D64" s="56" t="s">
        <v>30</v>
      </c>
      <c r="E64" s="56">
        <v>1121805.289841152</v>
      </c>
      <c r="F64" s="56">
        <v>196315.92572220159</v>
      </c>
      <c r="G64" s="56">
        <v>1318121.2155633536</v>
      </c>
      <c r="H64" s="4"/>
      <c r="I64" s="4"/>
      <c r="J64" s="6"/>
      <c r="K64" s="6"/>
    </row>
    <row r="65" spans="2:11" x14ac:dyDescent="0.25">
      <c r="B65" s="54">
        <f t="shared" si="0"/>
        <v>61</v>
      </c>
      <c r="C65" s="56" t="s">
        <v>30</v>
      </c>
      <c r="D65" s="56" t="s">
        <v>30</v>
      </c>
      <c r="E65" s="56">
        <v>1121683.9449790723</v>
      </c>
      <c r="F65" s="56">
        <v>196294.69037133764</v>
      </c>
      <c r="G65" s="56">
        <v>1317978.6353504099</v>
      </c>
      <c r="H65" s="4"/>
      <c r="I65" s="4"/>
      <c r="J65" s="6"/>
      <c r="K65" s="6"/>
    </row>
    <row r="66" spans="2:11" x14ac:dyDescent="0.25">
      <c r="B66" s="54">
        <f t="shared" si="0"/>
        <v>62</v>
      </c>
      <c r="C66" s="56" t="s">
        <v>30</v>
      </c>
      <c r="D66" s="56" t="s">
        <v>30</v>
      </c>
      <c r="E66" s="56">
        <v>1120888.3274024625</v>
      </c>
      <c r="F66" s="56">
        <v>196155.45729543091</v>
      </c>
      <c r="G66" s="56">
        <v>1317043.7846978933</v>
      </c>
      <c r="H66" s="4"/>
      <c r="I66" s="4"/>
      <c r="J66" s="6"/>
      <c r="K66" s="6"/>
    </row>
    <row r="67" spans="2:11" x14ac:dyDescent="0.25">
      <c r="B67" s="54">
        <v>63</v>
      </c>
      <c r="C67" s="56" t="s">
        <v>30</v>
      </c>
      <c r="D67" s="56" t="s">
        <v>30</v>
      </c>
      <c r="E67" s="56">
        <v>1120472.0413569864</v>
      </c>
      <c r="F67" s="56">
        <v>196082.60723747261</v>
      </c>
      <c r="G67" s="56">
        <v>1316554.6485944591</v>
      </c>
      <c r="H67" s="4"/>
      <c r="I67" s="4"/>
      <c r="J67" s="6"/>
      <c r="K67" s="6"/>
    </row>
    <row r="68" spans="2:11" x14ac:dyDescent="0.25">
      <c r="B68" s="54">
        <f>B66+2</f>
        <v>64</v>
      </c>
      <c r="C68" s="56" t="s">
        <v>30</v>
      </c>
      <c r="D68" s="56" t="s">
        <v>30</v>
      </c>
      <c r="E68" s="56">
        <v>1120472.0413569864</v>
      </c>
      <c r="F68" s="56">
        <v>196082.60723747261</v>
      </c>
      <c r="G68" s="56">
        <v>1316554.6485944591</v>
      </c>
      <c r="H68" s="4"/>
      <c r="I68" s="4"/>
      <c r="J68" s="5"/>
      <c r="K68" s="5"/>
    </row>
    <row r="69" spans="2:11" x14ac:dyDescent="0.25">
      <c r="B69" s="54">
        <f t="shared" si="0"/>
        <v>65</v>
      </c>
      <c r="C69" s="74" t="s">
        <v>30</v>
      </c>
      <c r="D69" s="74" t="s">
        <v>30</v>
      </c>
      <c r="E69" s="74">
        <v>1120472.0413569864</v>
      </c>
      <c r="F69" s="74">
        <v>196082.60723747261</v>
      </c>
      <c r="G69" s="74">
        <v>1316554.6485944591</v>
      </c>
    </row>
    <row r="70" spans="2:11" x14ac:dyDescent="0.25">
      <c r="B70" s="54">
        <f t="shared" ref="B70:B104" si="1">B69+1</f>
        <v>66</v>
      </c>
      <c r="C70" s="74" t="s">
        <v>30</v>
      </c>
      <c r="D70" s="74" t="s">
        <v>30</v>
      </c>
      <c r="E70" s="74">
        <v>1120472.0413569864</v>
      </c>
      <c r="F70" s="74">
        <v>196082.60723747261</v>
      </c>
      <c r="G70" s="74">
        <v>1316554.6485944591</v>
      </c>
    </row>
    <row r="71" spans="2:11" x14ac:dyDescent="0.25">
      <c r="B71" s="54">
        <f t="shared" si="1"/>
        <v>67</v>
      </c>
      <c r="C71" s="74" t="s">
        <v>30</v>
      </c>
      <c r="D71" s="74" t="s">
        <v>30</v>
      </c>
      <c r="E71" s="74">
        <v>1120472.0413569864</v>
      </c>
      <c r="F71" s="74">
        <v>196082.60723747261</v>
      </c>
      <c r="G71" s="74">
        <v>1316554.6485944591</v>
      </c>
    </row>
    <row r="72" spans="2:11" x14ac:dyDescent="0.25">
      <c r="B72" s="54">
        <f t="shared" si="1"/>
        <v>68</v>
      </c>
      <c r="C72" s="74" t="s">
        <v>30</v>
      </c>
      <c r="D72" s="74" t="s">
        <v>30</v>
      </c>
      <c r="E72" s="74">
        <v>1120472.0413569864</v>
      </c>
      <c r="F72" s="74">
        <v>196082.60723747261</v>
      </c>
      <c r="G72" s="74">
        <v>1316554.6485944591</v>
      </c>
    </row>
    <row r="73" spans="2:11" x14ac:dyDescent="0.25">
      <c r="B73" s="54">
        <f t="shared" si="1"/>
        <v>69</v>
      </c>
      <c r="C73" s="74" t="s">
        <v>30</v>
      </c>
      <c r="D73" s="74" t="s">
        <v>30</v>
      </c>
      <c r="E73" s="74">
        <v>1120472.0413569864</v>
      </c>
      <c r="F73" s="74">
        <v>196082.60723747261</v>
      </c>
      <c r="G73" s="74">
        <v>1316554.6485944591</v>
      </c>
    </row>
    <row r="74" spans="2:11" x14ac:dyDescent="0.25">
      <c r="B74" s="54">
        <f t="shared" si="1"/>
        <v>70</v>
      </c>
      <c r="C74" s="74" t="s">
        <v>30</v>
      </c>
      <c r="D74" s="74" t="s">
        <v>30</v>
      </c>
      <c r="E74" s="74">
        <v>1120472.0413569864</v>
      </c>
      <c r="F74" s="74">
        <v>196082.60723747261</v>
      </c>
      <c r="G74" s="74">
        <v>1316554.6485944591</v>
      </c>
    </row>
    <row r="75" spans="2:11" x14ac:dyDescent="0.25">
      <c r="B75" s="54">
        <f t="shared" si="1"/>
        <v>71</v>
      </c>
      <c r="C75" s="74" t="s">
        <v>30</v>
      </c>
      <c r="D75" s="74" t="s">
        <v>30</v>
      </c>
      <c r="E75" s="74">
        <v>1120472.0413569864</v>
      </c>
      <c r="F75" s="74">
        <v>196082.60723747261</v>
      </c>
      <c r="G75" s="74">
        <v>1316554.6485944591</v>
      </c>
    </row>
    <row r="76" spans="2:11" x14ac:dyDescent="0.25">
      <c r="B76" s="54">
        <f t="shared" si="1"/>
        <v>72</v>
      </c>
      <c r="C76" s="74" t="s">
        <v>30</v>
      </c>
      <c r="D76" s="74" t="s">
        <v>30</v>
      </c>
      <c r="E76" s="74">
        <v>1120472.0413569864</v>
      </c>
      <c r="F76" s="74">
        <v>196082.60723747261</v>
      </c>
      <c r="G76" s="74">
        <v>1316554.6485944591</v>
      </c>
    </row>
    <row r="77" spans="2:11" x14ac:dyDescent="0.25">
      <c r="B77" s="54">
        <f t="shared" si="1"/>
        <v>73</v>
      </c>
      <c r="C77" s="74" t="s">
        <v>30</v>
      </c>
      <c r="D77" s="74" t="s">
        <v>30</v>
      </c>
      <c r="E77" s="74">
        <v>1120472.0413569864</v>
      </c>
      <c r="F77" s="74">
        <v>196082.60723747261</v>
      </c>
      <c r="G77" s="74">
        <v>1316554.6485944591</v>
      </c>
    </row>
    <row r="78" spans="2:11" x14ac:dyDescent="0.25">
      <c r="B78" s="54">
        <f t="shared" si="1"/>
        <v>74</v>
      </c>
      <c r="C78" s="74" t="s">
        <v>30</v>
      </c>
      <c r="D78" s="74" t="s">
        <v>30</v>
      </c>
      <c r="E78" s="74">
        <v>1120472.0413569864</v>
      </c>
      <c r="F78" s="74">
        <v>196082.60723747261</v>
      </c>
      <c r="G78" s="74">
        <v>1316554.6485944591</v>
      </c>
    </row>
    <row r="79" spans="2:11" x14ac:dyDescent="0.25">
      <c r="B79" s="54">
        <f t="shared" si="1"/>
        <v>75</v>
      </c>
      <c r="C79" s="74" t="s">
        <v>30</v>
      </c>
      <c r="D79" s="74" t="s">
        <v>30</v>
      </c>
      <c r="E79" s="74">
        <v>1120472.0413569864</v>
      </c>
      <c r="F79" s="74">
        <v>196082.60723747261</v>
      </c>
      <c r="G79" s="74">
        <v>1316554.6485944591</v>
      </c>
    </row>
    <row r="80" spans="2:11" x14ac:dyDescent="0.25">
      <c r="B80" s="54">
        <f t="shared" si="1"/>
        <v>76</v>
      </c>
      <c r="C80" s="74" t="s">
        <v>30</v>
      </c>
      <c r="D80" s="74" t="s">
        <v>30</v>
      </c>
      <c r="E80" s="74">
        <v>1120472.0413569864</v>
      </c>
      <c r="F80" s="74">
        <v>196082.60723747261</v>
      </c>
      <c r="G80" s="74">
        <v>1316554.6485944591</v>
      </c>
    </row>
    <row r="81" spans="2:7" x14ac:dyDescent="0.25">
      <c r="B81" s="54">
        <f t="shared" si="1"/>
        <v>77</v>
      </c>
      <c r="C81" s="74" t="s">
        <v>30</v>
      </c>
      <c r="D81" s="74" t="s">
        <v>30</v>
      </c>
      <c r="E81" s="74">
        <v>1120472.0413569864</v>
      </c>
      <c r="F81" s="74">
        <v>196082.60723747261</v>
      </c>
      <c r="G81" s="74">
        <v>1316554.6485944591</v>
      </c>
    </row>
    <row r="82" spans="2:7" x14ac:dyDescent="0.25">
      <c r="B82" s="54">
        <f t="shared" si="1"/>
        <v>78</v>
      </c>
      <c r="C82" s="74" t="s">
        <v>30</v>
      </c>
      <c r="D82" s="74" t="s">
        <v>30</v>
      </c>
      <c r="E82" s="74">
        <v>1120472.0413569864</v>
      </c>
      <c r="F82" s="74">
        <v>196082.60723747261</v>
      </c>
      <c r="G82" s="74">
        <v>1316554.6485944591</v>
      </c>
    </row>
    <row r="83" spans="2:7" x14ac:dyDescent="0.25">
      <c r="B83" s="54">
        <f t="shared" si="1"/>
        <v>79</v>
      </c>
      <c r="C83" s="74" t="s">
        <v>30</v>
      </c>
      <c r="D83" s="74" t="s">
        <v>30</v>
      </c>
      <c r="E83" s="74">
        <v>1120472.0413569864</v>
      </c>
      <c r="F83" s="74">
        <v>196082.60723747261</v>
      </c>
      <c r="G83" s="74">
        <v>1316554.6485944591</v>
      </c>
    </row>
    <row r="84" spans="2:7" x14ac:dyDescent="0.25">
      <c r="B84" s="54">
        <f t="shared" si="1"/>
        <v>80</v>
      </c>
      <c r="C84" s="74" t="s">
        <v>30</v>
      </c>
      <c r="D84" s="74" t="s">
        <v>30</v>
      </c>
      <c r="E84" s="74">
        <v>1120472.0413569864</v>
      </c>
      <c r="F84" s="74">
        <v>196082.60723747261</v>
      </c>
      <c r="G84" s="74">
        <v>1316554.6485944591</v>
      </c>
    </row>
    <row r="85" spans="2:7" x14ac:dyDescent="0.25">
      <c r="B85" s="54">
        <f t="shared" si="1"/>
        <v>81</v>
      </c>
      <c r="C85" s="74" t="s">
        <v>30</v>
      </c>
      <c r="D85" s="74" t="s">
        <v>30</v>
      </c>
      <c r="E85" s="74">
        <v>1120472.0413569864</v>
      </c>
      <c r="F85" s="74">
        <v>196082.60723747261</v>
      </c>
      <c r="G85" s="74">
        <v>1316554.6485944591</v>
      </c>
    </row>
    <row r="86" spans="2:7" x14ac:dyDescent="0.25">
      <c r="B86" s="54">
        <f t="shared" si="1"/>
        <v>82</v>
      </c>
      <c r="C86" s="74" t="s">
        <v>30</v>
      </c>
      <c r="D86" s="74" t="s">
        <v>30</v>
      </c>
      <c r="E86" s="74">
        <v>1120472.0413569864</v>
      </c>
      <c r="F86" s="74">
        <v>196082.60723747261</v>
      </c>
      <c r="G86" s="74">
        <v>1316554.6485944591</v>
      </c>
    </row>
    <row r="87" spans="2:7" x14ac:dyDescent="0.25">
      <c r="B87" s="54">
        <f t="shared" si="1"/>
        <v>83</v>
      </c>
      <c r="C87" s="74" t="s">
        <v>30</v>
      </c>
      <c r="D87" s="74" t="s">
        <v>30</v>
      </c>
      <c r="E87" s="74">
        <v>1120472.0413569864</v>
      </c>
      <c r="F87" s="74">
        <v>196082.60723747261</v>
      </c>
      <c r="G87" s="74">
        <v>1316554.6485944591</v>
      </c>
    </row>
    <row r="88" spans="2:7" x14ac:dyDescent="0.25">
      <c r="B88" s="54">
        <f t="shared" si="1"/>
        <v>84</v>
      </c>
      <c r="C88" s="74" t="s">
        <v>30</v>
      </c>
      <c r="D88" s="74" t="s">
        <v>30</v>
      </c>
      <c r="E88" s="74">
        <v>1120472.0413569864</v>
      </c>
      <c r="F88" s="74">
        <v>196082.60723747261</v>
      </c>
      <c r="G88" s="74">
        <v>1316554.6485944591</v>
      </c>
    </row>
    <row r="89" spans="2:7" x14ac:dyDescent="0.25">
      <c r="B89" s="54">
        <f t="shared" si="1"/>
        <v>85</v>
      </c>
      <c r="C89" s="74" t="s">
        <v>30</v>
      </c>
      <c r="D89" s="74" t="s">
        <v>30</v>
      </c>
      <c r="E89" s="74">
        <v>1120472.0413569864</v>
      </c>
      <c r="F89" s="74">
        <v>196082.60723747261</v>
      </c>
      <c r="G89" s="74">
        <v>1316554.6485944591</v>
      </c>
    </row>
    <row r="90" spans="2:7" x14ac:dyDescent="0.25">
      <c r="B90" s="54">
        <f t="shared" si="1"/>
        <v>86</v>
      </c>
      <c r="C90" s="74" t="s">
        <v>30</v>
      </c>
      <c r="D90" s="74" t="s">
        <v>30</v>
      </c>
      <c r="E90" s="74">
        <v>1120472.0413569864</v>
      </c>
      <c r="F90" s="74">
        <v>196082.60723747261</v>
      </c>
      <c r="G90" s="74">
        <v>1316554.6485944591</v>
      </c>
    </row>
    <row r="91" spans="2:7" x14ac:dyDescent="0.25">
      <c r="B91" s="54">
        <f t="shared" si="1"/>
        <v>87</v>
      </c>
      <c r="C91" s="74" t="s">
        <v>30</v>
      </c>
      <c r="D91" s="74" t="s">
        <v>30</v>
      </c>
      <c r="E91" s="74">
        <v>1120472.0413569864</v>
      </c>
      <c r="F91" s="74">
        <v>196082.60723747261</v>
      </c>
      <c r="G91" s="74">
        <v>1316554.6485944591</v>
      </c>
    </row>
    <row r="92" spans="2:7" x14ac:dyDescent="0.25">
      <c r="B92" s="54">
        <f t="shared" si="1"/>
        <v>88</v>
      </c>
      <c r="C92" s="74" t="s">
        <v>30</v>
      </c>
      <c r="D92" s="74" t="s">
        <v>30</v>
      </c>
      <c r="E92" s="74">
        <v>1120472.0413569864</v>
      </c>
      <c r="F92" s="74">
        <v>196082.60723747261</v>
      </c>
      <c r="G92" s="74">
        <v>1316554.6485944591</v>
      </c>
    </row>
    <row r="93" spans="2:7" x14ac:dyDescent="0.25">
      <c r="B93" s="54">
        <f t="shared" si="1"/>
        <v>89</v>
      </c>
      <c r="C93" s="74" t="s">
        <v>30</v>
      </c>
      <c r="D93" s="74" t="s">
        <v>30</v>
      </c>
      <c r="E93" s="74">
        <v>1120472.0413569864</v>
      </c>
      <c r="F93" s="74">
        <v>196082.60723747261</v>
      </c>
      <c r="G93" s="74">
        <v>1316554.6485944591</v>
      </c>
    </row>
    <row r="94" spans="2:7" x14ac:dyDescent="0.25">
      <c r="B94" s="54">
        <f t="shared" si="1"/>
        <v>90</v>
      </c>
      <c r="C94" s="74" t="s">
        <v>30</v>
      </c>
      <c r="D94" s="74" t="s">
        <v>30</v>
      </c>
      <c r="E94" s="74">
        <v>1120472.0413569864</v>
      </c>
      <c r="F94" s="74">
        <v>196082.60723747261</v>
      </c>
      <c r="G94" s="74">
        <v>1316554.6485944591</v>
      </c>
    </row>
    <row r="95" spans="2:7" x14ac:dyDescent="0.25">
      <c r="B95" s="54">
        <f t="shared" si="1"/>
        <v>91</v>
      </c>
      <c r="C95" s="74" t="s">
        <v>30</v>
      </c>
      <c r="D95" s="74" t="s">
        <v>30</v>
      </c>
      <c r="E95" s="74">
        <v>1120472.0413569864</v>
      </c>
      <c r="F95" s="74">
        <v>196082.60723747261</v>
      </c>
      <c r="G95" s="74">
        <v>1316554.6485944591</v>
      </c>
    </row>
    <row r="96" spans="2:7" x14ac:dyDescent="0.25">
      <c r="B96" s="54">
        <f t="shared" si="1"/>
        <v>92</v>
      </c>
      <c r="C96" s="74" t="s">
        <v>30</v>
      </c>
      <c r="D96" s="74" t="s">
        <v>30</v>
      </c>
      <c r="E96" s="74">
        <v>1120472.0413569864</v>
      </c>
      <c r="F96" s="74">
        <v>196082.60723747261</v>
      </c>
      <c r="G96" s="74">
        <v>1316554.6485944591</v>
      </c>
    </row>
    <row r="97" spans="2:7" x14ac:dyDescent="0.25">
      <c r="B97" s="54">
        <f t="shared" si="1"/>
        <v>93</v>
      </c>
      <c r="C97" s="74" t="s">
        <v>30</v>
      </c>
      <c r="D97" s="74" t="s">
        <v>30</v>
      </c>
      <c r="E97" s="74">
        <v>1120472.0413569864</v>
      </c>
      <c r="F97" s="74">
        <v>196082.60723747261</v>
      </c>
      <c r="G97" s="74">
        <v>1316554.6485944591</v>
      </c>
    </row>
    <row r="98" spans="2:7" x14ac:dyDescent="0.25">
      <c r="B98" s="54">
        <f t="shared" si="1"/>
        <v>94</v>
      </c>
      <c r="C98" s="74" t="s">
        <v>30</v>
      </c>
      <c r="D98" s="74" t="s">
        <v>30</v>
      </c>
      <c r="E98" s="74">
        <v>1120472.0413569864</v>
      </c>
      <c r="F98" s="74">
        <v>196082.60723747261</v>
      </c>
      <c r="G98" s="74">
        <v>1316554.6485944591</v>
      </c>
    </row>
    <row r="99" spans="2:7" x14ac:dyDescent="0.25">
      <c r="B99" s="54">
        <f t="shared" si="1"/>
        <v>95</v>
      </c>
      <c r="C99" s="74" t="s">
        <v>30</v>
      </c>
      <c r="D99" s="74" t="s">
        <v>30</v>
      </c>
      <c r="E99" s="74">
        <v>1120472.0413569864</v>
      </c>
      <c r="F99" s="74">
        <v>196082.60723747261</v>
      </c>
      <c r="G99" s="74">
        <v>1316554.6485944591</v>
      </c>
    </row>
    <row r="100" spans="2:7" x14ac:dyDescent="0.25">
      <c r="B100" s="54">
        <f t="shared" si="1"/>
        <v>96</v>
      </c>
      <c r="C100" s="74" t="s">
        <v>30</v>
      </c>
      <c r="D100" s="74" t="s">
        <v>30</v>
      </c>
      <c r="E100" s="74">
        <v>1120472.0413569864</v>
      </c>
      <c r="F100" s="74">
        <v>196082.60723747261</v>
      </c>
      <c r="G100" s="74">
        <v>1316554.6485944591</v>
      </c>
    </row>
    <row r="101" spans="2:7" x14ac:dyDescent="0.25">
      <c r="B101" s="54">
        <f t="shared" si="1"/>
        <v>97</v>
      </c>
      <c r="C101" s="74" t="s">
        <v>30</v>
      </c>
      <c r="D101" s="74" t="s">
        <v>30</v>
      </c>
      <c r="E101" s="74">
        <v>1120472.0413569864</v>
      </c>
      <c r="F101" s="74">
        <v>196082.60723747261</v>
      </c>
      <c r="G101" s="74">
        <v>1316554.6485944591</v>
      </c>
    </row>
    <row r="102" spans="2:7" x14ac:dyDescent="0.25">
      <c r="B102" s="54">
        <f t="shared" si="1"/>
        <v>98</v>
      </c>
      <c r="C102" s="74" t="s">
        <v>30</v>
      </c>
      <c r="D102" s="74" t="s">
        <v>30</v>
      </c>
      <c r="E102" s="74">
        <v>1120472.0413569864</v>
      </c>
      <c r="F102" s="74">
        <v>196082.60723747261</v>
      </c>
      <c r="G102" s="74">
        <v>1316554.6485944591</v>
      </c>
    </row>
    <row r="103" spans="2:7" x14ac:dyDescent="0.25">
      <c r="B103" s="54">
        <f t="shared" si="1"/>
        <v>99</v>
      </c>
      <c r="C103" s="74" t="s">
        <v>30</v>
      </c>
      <c r="D103" s="74" t="s">
        <v>30</v>
      </c>
      <c r="E103" s="74">
        <v>1120472.0413569864</v>
      </c>
      <c r="F103" s="74">
        <v>196082.60723747261</v>
      </c>
      <c r="G103" s="74">
        <v>1316554.6485944591</v>
      </c>
    </row>
    <row r="104" spans="2:7" x14ac:dyDescent="0.25">
      <c r="B104" s="54">
        <f t="shared" si="1"/>
        <v>100</v>
      </c>
      <c r="C104" s="74" t="s">
        <v>30</v>
      </c>
      <c r="D104" s="74" t="s">
        <v>30</v>
      </c>
      <c r="E104" s="74">
        <v>1120472.0413569864</v>
      </c>
      <c r="F104" s="74">
        <v>196082.60723747261</v>
      </c>
      <c r="G104" s="74">
        <v>1316554.6485944591</v>
      </c>
    </row>
    <row r="105" spans="2:7" x14ac:dyDescent="0.25">
      <c r="B105" s="55" t="s">
        <v>16</v>
      </c>
      <c r="C105" s="75">
        <v>11744899.758400001</v>
      </c>
      <c r="D105" s="75">
        <v>3523469.9275199999</v>
      </c>
      <c r="E105" s="75">
        <v>111233924.6651634</v>
      </c>
      <c r="F105" s="75">
        <v>19465936.816403657</v>
      </c>
      <c r="G105" s="75">
        <v>145968231.1674872</v>
      </c>
    </row>
  </sheetData>
  <mergeCells count="6">
    <mergeCell ref="F2:F3"/>
    <mergeCell ref="G2:G3"/>
    <mergeCell ref="B2:B3"/>
    <mergeCell ref="C2:C3"/>
    <mergeCell ref="D2:D3"/>
    <mergeCell ref="E2:E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8E28E187A3F489FBB2DF48EDEB657" ma:contentTypeVersion="13" ma:contentTypeDescription="Create a new document." ma:contentTypeScope="" ma:versionID="f6b69a387761da5368750e653d04199a">
  <xsd:schema xmlns:xsd="http://www.w3.org/2001/XMLSchema" xmlns:xs="http://www.w3.org/2001/XMLSchema" xmlns:p="http://schemas.microsoft.com/office/2006/metadata/properties" xmlns:ns2="6fe2da35-6822-4155-bb8b-39127b3e1275" xmlns:ns3="46dba287-3864-4b7d-9aef-71027d04e814" targetNamespace="http://schemas.microsoft.com/office/2006/metadata/properties" ma:root="true" ma:fieldsID="bd042b84f513a8c957921774a6884550" ns2:_="" ns3:_="">
    <xsd:import namespace="6fe2da35-6822-4155-bb8b-39127b3e1275"/>
    <xsd:import namespace="46dba287-3864-4b7d-9aef-71027d04e8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2da35-6822-4155-bb8b-39127b3e1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8f45eb3-0d92-4683-9b5f-07feeecc5e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ba287-3864-4b7d-9aef-71027d04e8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b753ea4-e2e4-45d9-8d08-c5a15d14692f}" ma:internalName="TaxCatchAll" ma:showField="CatchAllData" ma:web="46dba287-3864-4b7d-9aef-71027d04e8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dba287-3864-4b7d-9aef-71027d04e814" xsi:nil="true"/>
    <lcf76f155ced4ddcb4097134ff3c332f xmlns="6fe2da35-6822-4155-bb8b-39127b3e12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26E7BA-8487-42DD-A2C0-647996EBB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180A0-5ABF-4A79-90BB-840B57987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e2da35-6822-4155-bb8b-39127b3e1275"/>
    <ds:schemaRef ds:uri="46dba287-3864-4b7d-9aef-71027d04e8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A8A1A5-3824-444F-AF60-6DF87B376ED1}">
  <ds:schemaRefs>
    <ds:schemaRef ds:uri="http://schemas.microsoft.com/office/2006/metadata/properties"/>
    <ds:schemaRef ds:uri="http://schemas.microsoft.com/office/infopath/2007/PartnerControls"/>
    <ds:schemaRef ds:uri="46dba287-3864-4b7d-9aef-71027d04e814"/>
    <ds:schemaRef ds:uri="6fe2da35-6822-4155-bb8b-39127b3e12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NPV</vt:lpstr>
      <vt:lpstr>Earthwork Cashflow</vt:lpstr>
      <vt:lpstr>Water Management Cashflow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Durrant</dc:creator>
  <cp:keywords/>
  <dc:description/>
  <cp:lastModifiedBy>Shea Zeman</cp:lastModifiedBy>
  <cp:revision/>
  <dcterms:created xsi:type="dcterms:W3CDTF">2026-02-27T15:48:21Z</dcterms:created>
  <dcterms:modified xsi:type="dcterms:W3CDTF">2026-09-24T23:21:57Z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0x010100EBA8E28E187A3F489FBB2DF48EDEB657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