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0" yWindow="690" windowWidth="22530" windowHeight="9435" activeTab="3"/>
  </bookViews>
  <sheets>
    <sheet name="1. Demo" sheetId="5" r:id="rId1"/>
    <sheet name="2. Cover" sheetId="6" r:id="rId2"/>
    <sheet name="3. Reveg" sheetId="2" r:id="rId3"/>
    <sheet name="4....Sum" sheetId="3" r:id="rId4"/>
  </sheets>
  <definedNames>
    <definedName name="_xlnm.Print_Area" localSheetId="0">'1. Demo'!$A$1:$I$34</definedName>
    <definedName name="_xlnm.Print_Area" localSheetId="1">'2. Cover'!$A$1:$I$34</definedName>
    <definedName name="_xlnm.Print_Area" localSheetId="2">'3. Reveg'!$A$1:$H$33</definedName>
    <definedName name="_xlnm.Print_Area" localSheetId="3">'4....Sum'!$A$1:$E$38</definedName>
    <definedName name="solver_adj" localSheetId="2" hidden="1">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_xlnm.Print_Titles" localSheetId="2">'3. Reveg'!$A:$A,'3. Reveg'!$1:$13</definedName>
  </definedNames>
  <calcPr calcId="145621"/>
</workbook>
</file>

<file path=xl/sharedStrings.xml><?xml version="1.0" encoding="utf-8"?>
<sst xmlns="http://schemas.openxmlformats.org/spreadsheetml/2006/main" count="140" uniqueCount="86">
  <si>
    <t>Demolition</t>
  </si>
  <si>
    <t>Unit</t>
  </si>
  <si>
    <t>Item</t>
  </si>
  <si>
    <t>Means</t>
  </si>
  <si>
    <t>Description</t>
  </si>
  <si>
    <t>Cost</t>
  </si>
  <si>
    <t>Line Item</t>
  </si>
  <si>
    <t>($/unit)</t>
  </si>
  <si>
    <t>($)</t>
  </si>
  <si>
    <t>Data Sources:</t>
  </si>
  <si>
    <t>G1030140-7600</t>
  </si>
  <si>
    <t>Diameter</t>
  </si>
  <si>
    <t>Area</t>
  </si>
  <si>
    <t>Page</t>
  </si>
  <si>
    <t>Building Information</t>
  </si>
  <si>
    <t>Building Demolition</t>
  </si>
  <si>
    <t>Base</t>
  </si>
  <si>
    <t>Units</t>
  </si>
  <si>
    <t>Notes:</t>
  </si>
  <si>
    <t>Cover</t>
  </si>
  <si>
    <t>acres</t>
  </si>
  <si>
    <t>$/acre</t>
  </si>
  <si>
    <t>Current</t>
  </si>
  <si>
    <t>Value</t>
  </si>
  <si>
    <t>DIRECT COSTS</t>
  </si>
  <si>
    <t>Subtotal, Direct Costs</t>
  </si>
  <si>
    <t>State Procurement Cost</t>
  </si>
  <si>
    <t>Indirect Percentage Sum =</t>
  </si>
  <si>
    <t>Subtotal, Indirect Costs</t>
  </si>
  <si>
    <t>Reclamation Summary</t>
  </si>
  <si>
    <t>TOTAL COST</t>
  </si>
  <si>
    <t>Structure Demolition 1</t>
  </si>
  <si>
    <t>Mill Building #2</t>
  </si>
  <si>
    <t>Thickener MCC</t>
  </si>
  <si>
    <t>Stacker Hoist</t>
  </si>
  <si>
    <t>Soil Cover Depth ft:</t>
  </si>
  <si>
    <t>Revegetation unit cost:</t>
  </si>
  <si>
    <t>Revegetation Area:</t>
  </si>
  <si>
    <t>Cobre</t>
  </si>
  <si>
    <t>Cobre Mining Company</t>
  </si>
  <si>
    <t>Facility and Structure Removal</t>
  </si>
  <si>
    <t xml:space="preserve">MMD.  1996.  Closeout Plan Guidelines for Existing Mines, Mining Act Reclamation Bureau Mining and Minerals Division </t>
  </si>
  <si>
    <t xml:space="preserve">                     New Mexico Energy, Minerals and Natural Resources Department.  April 30, 1996.</t>
  </si>
  <si>
    <t xml:space="preserve">OSM.  2000.  U.S. Department of the Interior, Office of Surface Mining Reclamation and Enforcement </t>
  </si>
  <si>
    <t xml:space="preserve">                     Handbook for Calculation of Reclamation Bond Amounts.  April 5, 2000.</t>
  </si>
  <si>
    <t xml:space="preserve">1)  </t>
  </si>
  <si>
    <t>Indirect costs are based on the guidance available from MMD (1996) and OSM (2000).</t>
  </si>
  <si>
    <r>
      <t>INDIRECT COSTS</t>
    </r>
    <r>
      <rPr>
        <b/>
        <vertAlign val="superscript"/>
        <sz val="10"/>
        <rFont val="Arial"/>
        <family val="2"/>
      </rPr>
      <t>1</t>
    </r>
  </si>
  <si>
    <t>Ripping &amp; Revegetation</t>
  </si>
  <si>
    <t>Contingencies</t>
  </si>
  <si>
    <t xml:space="preserve">Engineering Redesign Fee </t>
  </si>
  <si>
    <t xml:space="preserve">Contractor Profit and Overhead </t>
  </si>
  <si>
    <t>Project Management Fee</t>
  </si>
  <si>
    <t xml:space="preserve">Mobilization and Demobilization </t>
  </si>
  <si>
    <t>Demolition Worksheet 1</t>
  </si>
  <si>
    <t>Demolition Worksheet 2</t>
  </si>
  <si>
    <t>Demolition Worksheet 3</t>
  </si>
  <si>
    <t>Demolition Worksheet 4</t>
  </si>
  <si>
    <t>Demo Total Direct Cost</t>
  </si>
  <si>
    <t>Demolition Reveg Direct Cost:</t>
  </si>
  <si>
    <t>Demolition Cover Direct Cost:</t>
  </si>
  <si>
    <t>024116.13 0100</t>
  </si>
  <si>
    <t xml:space="preserve">Structure Demolition Building demolition large urban projects inclues 20 mi. haul no foundation or dump fees mixture of types </t>
  </si>
  <si>
    <t>R.S. Means Heavy Construction Cost Data, 28th Annual Edition, 2014</t>
  </si>
  <si>
    <t>Location adjustment:New Mexico Las Cruces</t>
  </si>
  <si>
    <t>Load and Haul earth 5-cy loader, 12 20-cy trailers, 4-mile RT</t>
  </si>
  <si>
    <t>Based on Projected EOY 2019 Mine Plan</t>
  </si>
  <si>
    <t>Pump House and Shed for Thickener</t>
  </si>
  <si>
    <t>Adjusted</t>
  </si>
  <si>
    <t>Unit Cost 
$/unit</t>
  </si>
  <si>
    <t>New Mexico Las Cruces</t>
  </si>
  <si>
    <t>Location Adjustment</t>
  </si>
  <si>
    <t>Direct</t>
  </si>
  <si>
    <t>Length</t>
  </si>
  <si>
    <t>Width</t>
  </si>
  <si>
    <t>Height</t>
  </si>
  <si>
    <t>Dimensions (ft)</t>
  </si>
  <si>
    <t>Quantity
(cy)</t>
  </si>
  <si>
    <t>-</t>
  </si>
  <si>
    <t>Quantity
(cft)</t>
  </si>
  <si>
    <t>Load and Haul cover material</t>
  </si>
  <si>
    <t>cft</t>
  </si>
  <si>
    <t>(acres)</t>
  </si>
  <si>
    <r>
      <t xml:space="preserve">Quantities from:  Telesto Solutions Inc, </t>
    </r>
    <r>
      <rPr>
        <i/>
        <sz val="12"/>
        <rFont val="Arial"/>
        <family val="2"/>
      </rPr>
      <t>Closure/Closeout Plan Earthwork Update Summary Report Revision II</t>
    </r>
    <r>
      <rPr>
        <sz val="12"/>
        <rFont val="Arial"/>
        <family val="2"/>
      </rPr>
      <t>, Prepared for: Cobre Mining Company, January 2005.</t>
    </r>
  </si>
  <si>
    <t>No. 2 Mill Stacker</t>
  </si>
  <si>
    <t>No. 2 Mill Secondary Crusher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</si>
</sst>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164" formatCode="mm/dd/yy_)"/>
    <numFmt numFmtId="165" formatCode="0.0%"/>
    <numFmt numFmtId="166" formatCode="0.0"/>
    <numFmt numFmtId="167" formatCode="&quot;$&quot;#,##0"/>
    <numFmt numFmtId="168" formatCode="&quot;$&quot;#,##0.00"/>
    <numFmt numFmtId="169" formatCode="0.0000%"/>
    <numFmt numFmtId="170" formatCode="_(&quot;$&quot;* #,##0_);_(&quot;$&quot;* \(#,##0\);_(&quot;$&quot;* &quot;-&quot;??_);_(@_)"/>
  </numFmts>
  <fonts count="15"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i/>
      <sz val="12"/>
      <name val="Arial"/>
      <family val="2"/>
    </font>
    <font>
      <b/>
      <vertAlign val="superscript"/>
      <sz val="10"/>
      <name val="Arial"/>
      <family val="2"/>
    </font>
    <font>
      <b/>
      <sz val="12"/>
      <color rgb="FF00000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color rgb="FF00000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thin">
        <color indexed="8"/>
      </bottom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</borders>
  <cellStyleXfs count="2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/>
      <protection/>
    </xf>
  </cellStyleXfs>
  <cellXfs count="188">
    <xf numFmtId="0" fontId="0" fillId="0" borderId="0" xfId="0"/>
    <xf numFmtId="0" fontId="2" fillId="0" borderId="0" xfId="0" applyFont="1" applyProtection="1">
      <protection/>
    </xf>
    <xf numFmtId="0" fontId="0" fillId="0" borderId="0" xfId="0" applyFont="1" applyFill="1" applyAlignment="1">
      <alignment horizontal="center"/>
    </xf>
    <xf numFmtId="1" fontId="3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Fill="1" applyBorder="1" applyAlignment="1">
      <alignment horizontal="center"/>
    </xf>
    <xf numFmtId="0" fontId="0" fillId="0" borderId="0" xfId="21" applyFill="1">
      <alignment/>
    </xf>
    <xf numFmtId="170" fontId="0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21" applyFont="1" applyFill="1" applyBorder="1">
      <alignment/>
    </xf>
    <xf numFmtId="0" fontId="0" fillId="0" borderId="0" xfId="21" applyFill="1" applyBorder="1">
      <alignment/>
    </xf>
    <xf numFmtId="0" fontId="0" fillId="0" borderId="0" xfId="20" applyFont="1" applyFill="1" applyBorder="1" applyAlignment="1">
      <alignment horizontal="right"/>
      <protection/>
    </xf>
    <xf numFmtId="0" fontId="1" fillId="0" borderId="0" xfId="21" applyFont="1" applyFill="1" applyBorder="1" applyAlignment="1">
      <alignment horizontal="right"/>
    </xf>
    <xf numFmtId="0" fontId="2" fillId="0" borderId="0" xfId="21" applyFont="1" applyFill="1" applyBorder="1">
      <alignment/>
    </xf>
    <xf numFmtId="164" fontId="0" fillId="0" borderId="0" xfId="21" applyNumberFormat="1" applyFill="1" applyBorder="1" applyAlignment="1" applyProtection="1">
      <alignment horizontal="right"/>
      <protection/>
    </xf>
    <xf numFmtId="0" fontId="1" fillId="0" borderId="0" xfId="21" applyFont="1" applyFill="1" applyBorder="1">
      <alignment/>
    </xf>
    <xf numFmtId="164" fontId="0" fillId="0" borderId="0" xfId="21" applyNumberFormat="1" applyFont="1" applyFill="1" applyBorder="1" applyAlignment="1" applyProtection="1">
      <alignment horizontal="right"/>
      <protection/>
    </xf>
    <xf numFmtId="164" fontId="1" fillId="0" borderId="0" xfId="21" applyNumberFormat="1" applyFont="1" applyFill="1" applyBorder="1" applyAlignment="1" applyProtection="1">
      <alignment horizontal="right"/>
      <protection/>
    </xf>
    <xf numFmtId="0" fontId="4" fillId="0" borderId="0" xfId="21" applyFont="1" applyFill="1" applyBorder="1" applyAlignment="1" quotePrefix="1">
      <alignment horizontal="right"/>
    </xf>
    <xf numFmtId="0" fontId="6" fillId="0" borderId="0" xfId="21" applyFont="1" applyFill="1" applyBorder="1">
      <alignment/>
    </xf>
    <xf numFmtId="5" fontId="1" fillId="0" borderId="0" xfId="21" applyNumberFormat="1" applyFont="1" applyFill="1" applyBorder="1" applyAlignment="1" applyProtection="1">
      <alignment horizontal="right"/>
      <protection/>
    </xf>
    <xf numFmtId="167" fontId="1" fillId="0" borderId="0" xfId="21" applyNumberFormat="1" applyFont="1" applyFill="1" applyBorder="1">
      <alignment/>
    </xf>
    <xf numFmtId="0" fontId="1" fillId="0" borderId="0" xfId="21" applyFont="1" applyFill="1" applyBorder="1" applyAlignment="1" quotePrefix="1">
      <alignment horizontal="right"/>
    </xf>
    <xf numFmtId="5" fontId="1" fillId="0" borderId="0" xfId="21" applyNumberFormat="1" applyFont="1" applyFill="1" applyBorder="1" applyProtection="1">
      <alignment/>
      <protection/>
    </xf>
    <xf numFmtId="37" fontId="1" fillId="0" borderId="0" xfId="21" applyNumberFormat="1" applyFont="1" applyFill="1">
      <alignment/>
    </xf>
    <xf numFmtId="9" fontId="1" fillId="0" borderId="0" xfId="21" applyNumberFormat="1" applyFont="1" applyFill="1" applyBorder="1" applyProtection="1">
      <alignment/>
      <protection/>
    </xf>
    <xf numFmtId="37" fontId="1" fillId="0" borderId="0" xfId="21" applyNumberFormat="1" applyFont="1" applyFill="1" applyBorder="1">
      <alignment/>
    </xf>
    <xf numFmtId="0" fontId="6" fillId="0" borderId="0" xfId="21" applyFont="1" applyFill="1" applyBorder="1" applyAlignment="1">
      <alignment horizontal="right"/>
    </xf>
    <xf numFmtId="37" fontId="1" fillId="0" borderId="0" xfId="21" applyNumberFormat="1" applyFont="1" applyFill="1" applyBorder="1" applyProtection="1">
      <alignment/>
      <protection/>
    </xf>
    <xf numFmtId="5" fontId="6" fillId="0" borderId="0" xfId="21" applyNumberFormat="1" applyFont="1" applyFill="1" applyBorder="1">
      <alignment/>
    </xf>
    <xf numFmtId="10" fontId="1" fillId="0" borderId="0" xfId="21" applyNumberFormat="1" applyFont="1" applyFill="1" applyBorder="1" applyProtection="1">
      <alignment/>
      <protection/>
    </xf>
    <xf numFmtId="5" fontId="1" fillId="0" borderId="0" xfId="21" applyNumberFormat="1" applyFont="1" applyFill="1" applyBorder="1">
      <alignment/>
    </xf>
    <xf numFmtId="165" fontId="1" fillId="0" borderId="0" xfId="21" applyNumberFormat="1" applyFont="1" applyFill="1" applyBorder="1" applyProtection="1">
      <alignment/>
      <protection/>
    </xf>
    <xf numFmtId="165" fontId="1" fillId="0" borderId="0" xfId="21" applyNumberFormat="1" applyFont="1" applyFill="1" applyBorder="1">
      <alignment/>
    </xf>
    <xf numFmtId="169" fontId="1" fillId="0" borderId="0" xfId="21" applyNumberFormat="1" applyFont="1" applyFill="1" applyBorder="1" applyProtection="1">
      <alignment/>
      <protection/>
    </xf>
    <xf numFmtId="5" fontId="6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quotePrefix="1">
      <alignment/>
    </xf>
    <xf numFmtId="0" fontId="1" fillId="0" borderId="0" xfId="21" applyFont="1" applyFill="1" applyBorder="1" applyAlignment="1">
      <alignment/>
    </xf>
    <xf numFmtId="0" fontId="0" fillId="0" borderId="0" xfId="21" applyFill="1" applyBorder="1" applyAlignment="1">
      <alignment/>
    </xf>
    <xf numFmtId="0" fontId="1" fillId="0" borderId="0" xfId="21" applyFont="1" applyFill="1">
      <alignment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Protection="1"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quotePrefix="1"/>
    <xf numFmtId="2" fontId="0" fillId="0" borderId="0" xfId="0" applyNumberFormat="1" applyFont="1" applyAlignment="1">
      <alignment horizontal="right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/>
    <xf numFmtId="2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1" fontId="0" fillId="0" borderId="6" xfId="0" applyNumberFormat="1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ill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quotePrefix="1"/>
    <xf numFmtId="0" fontId="0" fillId="0" borderId="9" xfId="0" applyFont="1" applyFill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5" fillId="0" borderId="0" xfId="21" applyFont="1" applyFill="1" applyBorder="1">
      <alignment/>
    </xf>
    <xf numFmtId="0" fontId="0" fillId="0" borderId="0" xfId="21" applyFont="1" applyFill="1">
      <alignment/>
    </xf>
    <xf numFmtId="14" fontId="0" fillId="0" borderId="0" xfId="2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2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ont="1" applyFill="1" applyBorder="1" applyAlignment="1">
      <alignment horizontal="left" vertical="center"/>
    </xf>
    <xf numFmtId="2" fontId="0" fillId="0" borderId="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" fontId="0" fillId="0" borderId="0" xfId="0" applyNumberFormat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2" fillId="0" borderId="0" xfId="0" applyFont="1" applyFill="1" applyAlignment="1">
      <alignment horizontal="justify"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3" xfId="22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5" fontId="0" fillId="0" borderId="0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8" fontId="1" fillId="0" borderId="17" xfId="0" applyNumberFormat="1" applyFont="1" applyFill="1" applyBorder="1" applyAlignment="1" applyProtection="1">
      <alignment horizontal="center"/>
      <protection/>
    </xf>
    <xf numFmtId="167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7" fontId="1" fillId="0" borderId="3" xfId="0" applyNumberFormat="1" applyFont="1" applyFill="1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22" applyFont="1" applyFill="1" applyBorder="1" applyAlignment="1">
      <alignment horizontal="left"/>
      <protection/>
    </xf>
    <xf numFmtId="0" fontId="0" fillId="0" borderId="20" xfId="0" applyFill="1" applyBorder="1" applyAlignment="1">
      <alignment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/>
    <xf numFmtId="1" fontId="0" fillId="0" borderId="21" xfId="0" applyNumberFormat="1" applyFont="1" applyFill="1" applyBorder="1" applyAlignment="1">
      <alignment/>
    </xf>
    <xf numFmtId="0" fontId="0" fillId="0" borderId="23" xfId="0" applyFont="1" applyFill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2" fontId="0" fillId="0" borderId="12" xfId="0" applyNumberFormat="1" applyFont="1" applyFill="1" applyBorder="1" applyAlignment="1">
      <alignment horizontal="left"/>
    </xf>
    <xf numFmtId="167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vertical="center"/>
    </xf>
    <xf numFmtId="5" fontId="3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/>
    <xf numFmtId="5" fontId="3" fillId="0" borderId="0" xfId="16" applyNumberFormat="1" applyFont="1" applyFill="1" applyBorder="1" applyAlignment="1">
      <alignment horizontal="center" vertical="center"/>
    </xf>
    <xf numFmtId="5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/>
    <xf numFmtId="0" fontId="13" fillId="0" borderId="0" xfId="0" applyFont="1" applyProtection="1">
      <protection/>
    </xf>
    <xf numFmtId="0" fontId="7" fillId="0" borderId="0" xfId="0" applyFont="1" applyBorder="1" applyAlignment="1">
      <alignment wrapText="1"/>
    </xf>
    <xf numFmtId="0" fontId="3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21" applyFont="1" applyFill="1" applyBorder="1" applyAlignment="1">
      <alignment horizontal="righ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ino_Bond_OtherCosts_V1-02" xfId="20"/>
    <cellStyle name="Normal_Chino_Bond_SantaRitaPit_WorkingDraft_V1-03" xfId="21"/>
    <cellStyle name="Normal_Demo costs bldgs Cobre 121604" xfId="22"/>
    <cellStyle name="標準_OM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view="pageBreakPreview" zoomScaleSheetLayoutView="100" workbookViewId="0" topLeftCell="A1">
      <selection activeCell="A17" sqref="A17"/>
    </sheetView>
  </sheetViews>
  <sheetFormatPr defaultColWidth="8.88671875" defaultRowHeight="15"/>
  <cols>
    <col min="1" max="1" width="33.3359375" style="40" customWidth="1"/>
    <col min="2" max="2" width="10.88671875" style="40" bestFit="1" customWidth="1"/>
    <col min="3" max="3" width="6.77734375" style="41" bestFit="1" customWidth="1"/>
    <col min="4" max="4" width="14.3359375" style="41" customWidth="1"/>
    <col min="5" max="5" width="12.4453125" style="41" customWidth="1"/>
    <col min="6" max="6" width="13.6640625" style="2" customWidth="1"/>
    <col min="7" max="7" width="10.10546875" style="40" customWidth="1"/>
    <col min="8" max="8" width="18.21484375" style="44" customWidth="1"/>
    <col min="9" max="9" width="22.99609375" style="44" customWidth="1"/>
    <col min="10" max="10" width="14.10546875" style="44" bestFit="1" customWidth="1"/>
    <col min="11" max="11" width="5.21484375" style="41" bestFit="1" customWidth="1"/>
    <col min="12" max="12" width="44.10546875" style="41" customWidth="1"/>
    <col min="13" max="13" width="6.10546875" style="41" customWidth="1"/>
    <col min="14" max="14" width="40.5546875" style="40" bestFit="1" customWidth="1"/>
  </cols>
  <sheetData>
    <row r="1" spans="1:8" ht="15">
      <c r="A1" s="68"/>
      <c r="D1" s="42"/>
      <c r="H1" s="48" t="str">
        <f>'4....Sum'!E1</f>
        <v>Cobre</v>
      </c>
    </row>
    <row r="2" spans="1:8" ht="18">
      <c r="A2" s="169"/>
      <c r="B2" s="45"/>
      <c r="C2" s="46"/>
      <c r="D2" s="46"/>
      <c r="E2" s="47"/>
      <c r="H2" s="48" t="s">
        <v>54</v>
      </c>
    </row>
    <row r="3" spans="1:8" ht="15">
      <c r="A3" s="1" t="s">
        <v>0</v>
      </c>
      <c r="B3" s="50"/>
      <c r="C3" s="47"/>
      <c r="D3" s="46"/>
      <c r="E3" s="47"/>
      <c r="H3" s="125">
        <f>'4....Sum'!E3</f>
        <v>41955</v>
      </c>
    </row>
    <row r="4" spans="2:5" ht="15">
      <c r="B4" s="50"/>
      <c r="C4" s="47"/>
      <c r="D4" s="47"/>
      <c r="E4" s="47"/>
    </row>
    <row r="5" spans="2:5" ht="15">
      <c r="B5" s="50"/>
      <c r="C5" s="47"/>
      <c r="D5" s="47"/>
      <c r="E5" s="47"/>
    </row>
    <row r="6" ht="15">
      <c r="E6" s="47"/>
    </row>
    <row r="7" spans="1:5" ht="15">
      <c r="A7" s="50"/>
      <c r="E7" s="47"/>
    </row>
    <row r="8" ht="15">
      <c r="J8" s="52"/>
    </row>
    <row r="9" ht="15.75" thickBot="1">
      <c r="J9" s="52"/>
    </row>
    <row r="10" spans="1:15" s="79" customFormat="1" ht="15.75">
      <c r="A10" s="150"/>
      <c r="B10" s="171" t="s">
        <v>14</v>
      </c>
      <c r="C10" s="172"/>
      <c r="D10" s="172"/>
      <c r="E10" s="172"/>
      <c r="F10" s="171" t="s">
        <v>15</v>
      </c>
      <c r="G10" s="178"/>
      <c r="H10" s="179"/>
      <c r="I10" s="102"/>
      <c r="J10" s="99"/>
      <c r="K10" s="99"/>
      <c r="L10" s="99"/>
      <c r="M10" s="99"/>
      <c r="N10" s="99"/>
      <c r="O10" s="100"/>
    </row>
    <row r="11" spans="1:14" ht="15">
      <c r="A11" s="151"/>
      <c r="B11" s="84"/>
      <c r="C11" s="55"/>
      <c r="D11" s="55"/>
      <c r="E11" s="56"/>
      <c r="F11" s="53"/>
      <c r="G11" s="60" t="s">
        <v>1</v>
      </c>
      <c r="H11" s="109" t="s">
        <v>72</v>
      </c>
      <c r="I11"/>
      <c r="J11"/>
      <c r="K11"/>
      <c r="L11"/>
      <c r="M11"/>
      <c r="N11"/>
    </row>
    <row r="12" spans="1:14" ht="15">
      <c r="A12" s="152" t="s">
        <v>4</v>
      </c>
      <c r="B12" s="175" t="s">
        <v>76</v>
      </c>
      <c r="C12" s="176"/>
      <c r="D12" s="176"/>
      <c r="E12" s="177"/>
      <c r="F12" s="115"/>
      <c r="G12" s="60" t="s">
        <v>5</v>
      </c>
      <c r="H12" s="109" t="s">
        <v>5</v>
      </c>
      <c r="I12"/>
      <c r="J12"/>
      <c r="K12"/>
      <c r="L12"/>
      <c r="M12"/>
      <c r="N12"/>
    </row>
    <row r="13" spans="1:14" ht="30">
      <c r="A13" s="153"/>
      <c r="B13" s="85" t="s">
        <v>73</v>
      </c>
      <c r="C13" s="62" t="s">
        <v>74</v>
      </c>
      <c r="D13" s="62" t="s">
        <v>75</v>
      </c>
      <c r="E13" s="62" t="s">
        <v>11</v>
      </c>
      <c r="F13" s="145" t="s">
        <v>79</v>
      </c>
      <c r="G13" s="63" t="s">
        <v>7</v>
      </c>
      <c r="H13" s="110" t="s">
        <v>8</v>
      </c>
      <c r="I13"/>
      <c r="J13"/>
      <c r="K13"/>
      <c r="L13"/>
      <c r="M13"/>
      <c r="N13"/>
    </row>
    <row r="14" spans="1:14" ht="15">
      <c r="A14" s="154" t="s">
        <v>32</v>
      </c>
      <c r="B14" s="57">
        <v>197</v>
      </c>
      <c r="C14" s="58">
        <v>140</v>
      </c>
      <c r="D14" s="58">
        <v>70</v>
      </c>
      <c r="E14" s="140" t="s">
        <v>78</v>
      </c>
      <c r="F14" s="89">
        <f>(B14*C14*D14)</f>
        <v>1930600</v>
      </c>
      <c r="G14" s="95">
        <f aca="true" t="shared" si="0" ref="G14:G20">$E$28</f>
        <v>0.2541</v>
      </c>
      <c r="H14" s="111">
        <f aca="true" t="shared" si="1" ref="H14:H20">F14*G14</f>
        <v>490565.45999999996</v>
      </c>
      <c r="I14"/>
      <c r="J14"/>
      <c r="K14"/>
      <c r="L14"/>
      <c r="M14"/>
      <c r="N14"/>
    </row>
    <row r="15" spans="1:14" ht="15">
      <c r="A15" s="154" t="s">
        <v>33</v>
      </c>
      <c r="B15" s="86">
        <v>18</v>
      </c>
      <c r="C15" s="105">
        <v>18</v>
      </c>
      <c r="D15" s="105">
        <v>12</v>
      </c>
      <c r="E15" s="140" t="s">
        <v>78</v>
      </c>
      <c r="F15" s="89">
        <f aca="true" t="shared" si="2" ref="F15:F20">(B15*C15*D15)</f>
        <v>3888</v>
      </c>
      <c r="G15" s="95">
        <f t="shared" si="0"/>
        <v>0.2541</v>
      </c>
      <c r="H15" s="111">
        <f t="shared" si="1"/>
        <v>987.9408</v>
      </c>
      <c r="I15" s="114"/>
      <c r="J15"/>
      <c r="K15"/>
      <c r="L15"/>
      <c r="M15"/>
      <c r="N15"/>
    </row>
    <row r="16" spans="1:14" ht="15">
      <c r="A16" s="154" t="s">
        <v>33</v>
      </c>
      <c r="B16" s="86">
        <v>12</v>
      </c>
      <c r="C16" s="105">
        <v>22</v>
      </c>
      <c r="D16" s="105">
        <v>15</v>
      </c>
      <c r="E16" s="140" t="s">
        <v>78</v>
      </c>
      <c r="F16" s="89">
        <f t="shared" si="2"/>
        <v>3960</v>
      </c>
      <c r="G16" s="95">
        <f t="shared" si="0"/>
        <v>0.2541</v>
      </c>
      <c r="H16" s="111">
        <f t="shared" si="1"/>
        <v>1006.236</v>
      </c>
      <c r="I16" s="114"/>
      <c r="J16"/>
      <c r="K16"/>
      <c r="L16"/>
      <c r="M16"/>
      <c r="N16"/>
    </row>
    <row r="17" spans="1:14" ht="15">
      <c r="A17" s="154" t="s">
        <v>84</v>
      </c>
      <c r="B17" s="104">
        <v>820</v>
      </c>
      <c r="C17" s="105">
        <v>20</v>
      </c>
      <c r="D17" s="105">
        <v>15</v>
      </c>
      <c r="E17" s="140" t="s">
        <v>78</v>
      </c>
      <c r="F17" s="89">
        <f t="shared" si="2"/>
        <v>246000</v>
      </c>
      <c r="G17" s="95">
        <f t="shared" si="0"/>
        <v>0.2541</v>
      </c>
      <c r="H17" s="111">
        <f t="shared" si="1"/>
        <v>62508.6</v>
      </c>
      <c r="I17" s="114"/>
      <c r="J17"/>
      <c r="K17"/>
      <c r="L17"/>
      <c r="M17"/>
      <c r="N17"/>
    </row>
    <row r="18" spans="1:14" ht="15">
      <c r="A18" s="154" t="s">
        <v>34</v>
      </c>
      <c r="B18" s="104">
        <v>28</v>
      </c>
      <c r="C18" s="105">
        <v>23</v>
      </c>
      <c r="D18" s="105">
        <v>18</v>
      </c>
      <c r="E18" s="140" t="s">
        <v>78</v>
      </c>
      <c r="F18" s="89">
        <f t="shared" si="2"/>
        <v>11592</v>
      </c>
      <c r="G18" s="95">
        <f t="shared" si="0"/>
        <v>0.2541</v>
      </c>
      <c r="H18" s="111">
        <f t="shared" si="1"/>
        <v>2945.5272</v>
      </c>
      <c r="I18" s="114"/>
      <c r="J18"/>
      <c r="K18"/>
      <c r="L18"/>
      <c r="M18"/>
      <c r="N18"/>
    </row>
    <row r="19" spans="1:14" ht="15">
      <c r="A19" s="154" t="s">
        <v>85</v>
      </c>
      <c r="B19" s="104">
        <v>36</v>
      </c>
      <c r="C19" s="105">
        <v>38</v>
      </c>
      <c r="D19" s="105">
        <v>50</v>
      </c>
      <c r="E19" s="140" t="s">
        <v>78</v>
      </c>
      <c r="F19" s="89">
        <f>(B19*C19*D19)</f>
        <v>68400</v>
      </c>
      <c r="G19" s="95">
        <f t="shared" si="0"/>
        <v>0.2541</v>
      </c>
      <c r="H19" s="111">
        <f t="shared" si="1"/>
        <v>17380.44</v>
      </c>
      <c r="I19" s="114"/>
      <c r="J19"/>
      <c r="K19"/>
      <c r="L19"/>
      <c r="M19"/>
      <c r="N19"/>
    </row>
    <row r="20" spans="1:14" ht="15">
      <c r="A20" s="154" t="s">
        <v>67</v>
      </c>
      <c r="B20" s="104">
        <v>10</v>
      </c>
      <c r="C20" s="105">
        <v>10</v>
      </c>
      <c r="D20" s="105">
        <v>14</v>
      </c>
      <c r="E20" s="140" t="s">
        <v>78</v>
      </c>
      <c r="F20" s="89">
        <f t="shared" si="2"/>
        <v>1400</v>
      </c>
      <c r="G20" s="95">
        <f t="shared" si="0"/>
        <v>0.2541</v>
      </c>
      <c r="H20" s="111">
        <f t="shared" si="1"/>
        <v>355.74</v>
      </c>
      <c r="I20" s="114"/>
      <c r="J20"/>
      <c r="K20"/>
      <c r="L20"/>
      <c r="M20"/>
      <c r="N20"/>
    </row>
    <row r="21" spans="1:14" ht="15.75" thickBot="1">
      <c r="A21" s="155"/>
      <c r="B21" s="87"/>
      <c r="C21" s="74"/>
      <c r="D21" s="74"/>
      <c r="E21" s="74"/>
      <c r="F21" s="77"/>
      <c r="G21" s="76"/>
      <c r="H21" s="112"/>
      <c r="I21"/>
      <c r="J21"/>
      <c r="K21"/>
      <c r="L21"/>
      <c r="M21"/>
      <c r="N21"/>
    </row>
    <row r="22" spans="1:14" ht="15">
      <c r="A22" s="70"/>
      <c r="B22" s="50"/>
      <c r="C22" s="2"/>
      <c r="D22" s="2"/>
      <c r="E22" s="2"/>
      <c r="G22" s="50"/>
      <c r="H22" s="66"/>
      <c r="I22" s="66"/>
      <c r="J22" s="66"/>
      <c r="K22" s="2"/>
      <c r="L22" s="2"/>
      <c r="M22" s="2"/>
      <c r="N22" s="50"/>
    </row>
    <row r="23" spans="2:14" ht="15.75">
      <c r="B23" s="7"/>
      <c r="C23" s="47"/>
      <c r="D23" s="47"/>
      <c r="E23" s="2"/>
      <c r="G23" s="106" t="s">
        <v>58</v>
      </c>
      <c r="H23" s="166">
        <f>SUM(H14:H20)</f>
        <v>575749.9439999999</v>
      </c>
      <c r="I23" s="66"/>
      <c r="J23" s="66"/>
      <c r="K23" s="2"/>
      <c r="L23" s="2"/>
      <c r="M23" s="2"/>
      <c r="N23" s="50"/>
    </row>
    <row r="24" spans="1:14" ht="15.75">
      <c r="A24" s="8"/>
      <c r="B24" s="41"/>
      <c r="D24" s="2"/>
      <c r="E24" s="2"/>
      <c r="F24" s="65"/>
      <c r="H24" s="66"/>
      <c r="K24" s="2"/>
      <c r="L24" s="2"/>
      <c r="M24" s="2"/>
      <c r="N24" s="50"/>
    </row>
    <row r="25" spans="1:6" ht="15">
      <c r="A25" s="78" t="s">
        <v>9</v>
      </c>
      <c r="B25" s="41"/>
      <c r="F25" s="40"/>
    </row>
    <row r="26" spans="1:15" ht="31.5">
      <c r="A26" s="136" t="s">
        <v>2</v>
      </c>
      <c r="B26" s="128" t="s">
        <v>16</v>
      </c>
      <c r="C26" s="128" t="s">
        <v>17</v>
      </c>
      <c r="D26" s="132" t="s">
        <v>71</v>
      </c>
      <c r="E26" s="128" t="s">
        <v>68</v>
      </c>
      <c r="F26" s="128" t="s">
        <v>3</v>
      </c>
      <c r="G26" s="128" t="s">
        <v>3</v>
      </c>
      <c r="H26" s="182" t="s">
        <v>4</v>
      </c>
      <c r="I26" s="183"/>
      <c r="J26" s="136"/>
      <c r="K26" s="44"/>
      <c r="L26" s="44"/>
      <c r="M26" s="44"/>
      <c r="N26" s="41"/>
      <c r="O26" s="41"/>
    </row>
    <row r="27" spans="1:15" ht="31.5">
      <c r="A27" s="41"/>
      <c r="B27" s="131" t="s">
        <v>69</v>
      </c>
      <c r="C27" s="130"/>
      <c r="D27" s="133" t="s">
        <v>70</v>
      </c>
      <c r="E27" s="131" t="s">
        <v>69</v>
      </c>
      <c r="F27" s="130" t="s">
        <v>6</v>
      </c>
      <c r="G27" s="130" t="s">
        <v>13</v>
      </c>
      <c r="H27" s="40"/>
      <c r="I27" s="40"/>
      <c r="J27" s="40"/>
      <c r="K27" s="44"/>
      <c r="L27" s="44"/>
      <c r="M27" s="44"/>
      <c r="N27" s="41"/>
      <c r="O27" s="41"/>
    </row>
    <row r="28" spans="1:15" ht="63.75" customHeight="1">
      <c r="A28" s="137" t="s">
        <v>31</v>
      </c>
      <c r="B28" s="134">
        <v>0.3</v>
      </c>
      <c r="C28" s="129" t="s">
        <v>81</v>
      </c>
      <c r="D28" s="135">
        <v>0.847</v>
      </c>
      <c r="E28" s="134">
        <f>B28*D28</f>
        <v>0.2541</v>
      </c>
      <c r="F28" s="129" t="s">
        <v>61</v>
      </c>
      <c r="G28" s="129">
        <v>37</v>
      </c>
      <c r="H28" s="180" t="s">
        <v>62</v>
      </c>
      <c r="I28" s="181"/>
      <c r="J28" s="41"/>
      <c r="K28" s="44"/>
      <c r="L28" s="44"/>
      <c r="M28" s="44"/>
      <c r="N28" s="41"/>
      <c r="O28" s="41"/>
    </row>
    <row r="29" spans="1:15" ht="15">
      <c r="A29" s="69" t="s">
        <v>83</v>
      </c>
      <c r="B29" s="88"/>
      <c r="C29" s="68"/>
      <c r="D29" s="68"/>
      <c r="E29" s="64"/>
      <c r="F29" s="68"/>
      <c r="G29" s="116"/>
      <c r="H29" s="40"/>
      <c r="I29" s="40"/>
      <c r="J29" s="40"/>
      <c r="K29" s="44"/>
      <c r="L29" s="44"/>
      <c r="M29" s="44"/>
      <c r="N29" s="41"/>
      <c r="O29" s="41"/>
    </row>
    <row r="30" spans="1:15" ht="15">
      <c r="A30" s="108" t="s">
        <v>63</v>
      </c>
      <c r="B30" s="68"/>
      <c r="C30" s="68"/>
      <c r="D30" s="64"/>
      <c r="E30" s="68"/>
      <c r="F30" s="68"/>
      <c r="G30" s="54"/>
      <c r="H30" s="40"/>
      <c r="I30" s="40"/>
      <c r="J30" s="41"/>
      <c r="K30" s="44"/>
      <c r="L30" s="44"/>
      <c r="M30" s="44"/>
      <c r="N30" s="41"/>
      <c r="O30" s="41"/>
    </row>
    <row r="31" spans="1:14" ht="15">
      <c r="A31" s="50"/>
      <c r="B31" s="68"/>
      <c r="C31" s="68"/>
      <c r="D31" s="64"/>
      <c r="E31" s="68"/>
      <c r="F31" s="68"/>
      <c r="H31" s="40"/>
      <c r="I31" s="41"/>
      <c r="K31" s="44"/>
      <c r="L31" s="44"/>
      <c r="N31" s="41"/>
    </row>
    <row r="32" ht="15">
      <c r="A32" s="50"/>
    </row>
    <row r="35" spans="1:6" ht="15">
      <c r="A35" s="173"/>
      <c r="B35" s="173"/>
      <c r="C35" s="173"/>
      <c r="D35" s="174"/>
      <c r="E35" s="173"/>
      <c r="F35" s="170"/>
    </row>
    <row r="36" spans="1:6" ht="15">
      <c r="A36" s="173"/>
      <c r="B36" s="173"/>
      <c r="C36" s="173"/>
      <c r="D36" s="174"/>
      <c r="E36" s="173"/>
      <c r="F36" s="170"/>
    </row>
    <row r="37" spans="1:6" ht="15">
      <c r="A37" s="80"/>
      <c r="B37" s="80"/>
      <c r="C37" s="80"/>
      <c r="D37" s="82"/>
      <c r="E37" s="80"/>
      <c r="F37" s="81"/>
    </row>
  </sheetData>
  <mergeCells count="11">
    <mergeCell ref="F35:F36"/>
    <mergeCell ref="B10:E10"/>
    <mergeCell ref="A35:A36"/>
    <mergeCell ref="B35:B36"/>
    <mergeCell ref="C35:C36"/>
    <mergeCell ref="D35:D36"/>
    <mergeCell ref="E35:E36"/>
    <mergeCell ref="B12:E12"/>
    <mergeCell ref="F10:H10"/>
    <mergeCell ref="H28:I28"/>
    <mergeCell ref="H26:I26"/>
  </mergeCells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Footer>&amp;C&amp;F
&amp;   Demolition Sheet 1 
&amp;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="60" workbookViewId="0" topLeftCell="A1">
      <selection activeCell="A2" sqref="A2"/>
    </sheetView>
  </sheetViews>
  <sheetFormatPr defaultColWidth="8.88671875" defaultRowHeight="15"/>
  <cols>
    <col min="1" max="1" width="34.77734375" style="40" customWidth="1"/>
    <col min="2" max="2" width="12.3359375" style="40" customWidth="1"/>
    <col min="3" max="3" width="12.3359375" style="41" customWidth="1"/>
    <col min="4" max="4" width="9.3359375" style="41" customWidth="1"/>
    <col min="5" max="5" width="9.6640625" style="41" customWidth="1"/>
    <col min="6" max="6" width="9.88671875" style="40" customWidth="1"/>
    <col min="7" max="7" width="10.10546875" style="40" customWidth="1"/>
    <col min="8" max="8" width="11.21484375" style="40" bestFit="1" customWidth="1"/>
    <col min="9" max="9" width="8.99609375" style="40" bestFit="1" customWidth="1"/>
    <col min="10" max="10" width="8.6640625" style="40" customWidth="1"/>
    <col min="11" max="11" width="8.88671875" style="40" customWidth="1"/>
    <col min="12" max="12" width="51.3359375" style="40" customWidth="1"/>
  </cols>
  <sheetData>
    <row r="1" spans="1:8" ht="15">
      <c r="A1" s="68"/>
      <c r="D1" s="42"/>
      <c r="H1" s="48" t="str">
        <f>'4....Sum'!E1</f>
        <v>Cobre</v>
      </c>
    </row>
    <row r="2" spans="1:8" ht="18">
      <c r="A2" s="169"/>
      <c r="B2" s="45"/>
      <c r="C2" s="46"/>
      <c r="D2" s="46"/>
      <c r="E2" s="47"/>
      <c r="H2" s="48" t="s">
        <v>55</v>
      </c>
    </row>
    <row r="3" spans="1:8" ht="15">
      <c r="A3" s="1" t="s">
        <v>0</v>
      </c>
      <c r="B3" s="50"/>
      <c r="C3" s="47"/>
      <c r="D3" s="46"/>
      <c r="E3" s="47"/>
      <c r="H3" s="125">
        <f>'4....Sum'!E3</f>
        <v>41955</v>
      </c>
    </row>
    <row r="4" spans="2:5" ht="15">
      <c r="B4" s="50"/>
      <c r="C4" s="47"/>
      <c r="D4" s="47"/>
      <c r="E4" s="47"/>
    </row>
    <row r="5" spans="2:5" ht="15">
      <c r="B5" s="50"/>
      <c r="C5" s="47"/>
      <c r="D5" s="47"/>
      <c r="E5" s="47"/>
    </row>
    <row r="6" ht="15">
      <c r="E6" s="47"/>
    </row>
    <row r="7" spans="5:8" ht="15">
      <c r="E7" s="47"/>
      <c r="G7" s="48"/>
      <c r="H7" s="49"/>
    </row>
    <row r="8" spans="6:8" ht="15">
      <c r="F8" s="2"/>
      <c r="G8" s="43" t="s">
        <v>35</v>
      </c>
      <c r="H8" s="2">
        <v>3</v>
      </c>
    </row>
    <row r="9" spans="6:8" ht="15.75" thickBot="1">
      <c r="F9" s="2"/>
      <c r="G9" s="48"/>
      <c r="H9" s="49"/>
    </row>
    <row r="10" spans="1:12" s="79" customFormat="1" ht="15.75">
      <c r="A10" s="150"/>
      <c r="B10" s="171" t="s">
        <v>14</v>
      </c>
      <c r="C10" s="172"/>
      <c r="D10" s="172"/>
      <c r="E10" s="172"/>
      <c r="F10" s="172"/>
      <c r="G10" s="172"/>
      <c r="H10" s="172"/>
      <c r="I10" s="102"/>
      <c r="J10" s="99"/>
      <c r="K10" s="99"/>
      <c r="L10" s="99"/>
    </row>
    <row r="11" spans="1:12" ht="15">
      <c r="A11" s="151"/>
      <c r="B11" s="84"/>
      <c r="C11" s="55"/>
      <c r="D11" s="55"/>
      <c r="E11" s="56"/>
      <c r="F11" s="54"/>
      <c r="G11" s="92" t="s">
        <v>1</v>
      </c>
      <c r="H11" s="118" t="s">
        <v>72</v>
      </c>
      <c r="I11" s="83"/>
      <c r="J11" s="83"/>
      <c r="K11" s="83"/>
      <c r="L11" s="83"/>
    </row>
    <row r="12" spans="1:12" ht="15">
      <c r="A12" s="152" t="s">
        <v>4</v>
      </c>
      <c r="B12" s="175" t="s">
        <v>76</v>
      </c>
      <c r="C12" s="176"/>
      <c r="D12" s="176"/>
      <c r="E12" s="177"/>
      <c r="F12" s="58"/>
      <c r="G12" s="93" t="s">
        <v>5</v>
      </c>
      <c r="H12" s="59" t="s">
        <v>5</v>
      </c>
      <c r="I12"/>
      <c r="J12"/>
      <c r="K12"/>
      <c r="L12"/>
    </row>
    <row r="13" spans="1:12" ht="30">
      <c r="A13" s="153"/>
      <c r="B13" s="85" t="s">
        <v>73</v>
      </c>
      <c r="C13" s="62" t="s">
        <v>74</v>
      </c>
      <c r="D13" s="62" t="s">
        <v>75</v>
      </c>
      <c r="E13" s="156" t="s">
        <v>11</v>
      </c>
      <c r="F13" s="157" t="s">
        <v>77</v>
      </c>
      <c r="G13" s="61" t="s">
        <v>7</v>
      </c>
      <c r="H13" s="146" t="s">
        <v>8</v>
      </c>
      <c r="I13"/>
      <c r="J13"/>
      <c r="K13"/>
      <c r="L13"/>
    </row>
    <row r="14" spans="1:12" ht="15">
      <c r="A14" s="168" t="str">
        <f>'1. Demo'!A14</f>
        <v>Mill Building #2</v>
      </c>
      <c r="B14" s="159">
        <f>'1. Demo'!B14</f>
        <v>197</v>
      </c>
      <c r="C14" s="129">
        <f>'1. Demo'!C14</f>
        <v>140</v>
      </c>
      <c r="D14" s="129">
        <f>'1. Demo'!D14</f>
        <v>70</v>
      </c>
      <c r="E14" s="160" t="s">
        <v>78</v>
      </c>
      <c r="F14" s="71">
        <f aca="true" t="shared" si="0" ref="F14:F20">B14*C14*$H$8/27</f>
        <v>3064.4444444444443</v>
      </c>
      <c r="G14" s="138">
        <f aca="true" t="shared" si="1" ref="G14:G20">8.53*$B$31</f>
        <v>7.2249099999999995</v>
      </c>
      <c r="H14" s="147">
        <f>B28*F14</f>
        <v>22140.33531111111</v>
      </c>
      <c r="I14"/>
      <c r="J14"/>
      <c r="K14"/>
      <c r="L14"/>
    </row>
    <row r="15" spans="1:12" ht="15">
      <c r="A15" s="168" t="str">
        <f>'1. Demo'!A15</f>
        <v>Thickener MCC</v>
      </c>
      <c r="B15" s="159">
        <f>'1. Demo'!B15</f>
        <v>18</v>
      </c>
      <c r="C15" s="129">
        <f>'1. Demo'!C15</f>
        <v>18</v>
      </c>
      <c r="D15" s="129">
        <f>'1. Demo'!D15</f>
        <v>12</v>
      </c>
      <c r="E15" s="160" t="s">
        <v>78</v>
      </c>
      <c r="F15" s="71">
        <f t="shared" si="0"/>
        <v>36</v>
      </c>
      <c r="G15" s="138">
        <f t="shared" si="1"/>
        <v>7.2249099999999995</v>
      </c>
      <c r="H15" s="147">
        <f>G15*F15</f>
        <v>260.09675999999996</v>
      </c>
      <c r="I15"/>
      <c r="J15"/>
      <c r="K15"/>
      <c r="L15"/>
    </row>
    <row r="16" spans="1:12" ht="15">
      <c r="A16" s="168" t="str">
        <f>'1. Demo'!A16</f>
        <v>Thickener MCC</v>
      </c>
      <c r="B16" s="159">
        <f>'1. Demo'!B16</f>
        <v>12</v>
      </c>
      <c r="C16" s="129">
        <f>'1. Demo'!C16</f>
        <v>22</v>
      </c>
      <c r="D16" s="129">
        <f>'1. Demo'!D16</f>
        <v>15</v>
      </c>
      <c r="E16" s="160" t="s">
        <v>78</v>
      </c>
      <c r="F16" s="71">
        <f t="shared" si="0"/>
        <v>29.333333333333332</v>
      </c>
      <c r="G16" s="138">
        <f t="shared" si="1"/>
        <v>7.2249099999999995</v>
      </c>
      <c r="H16" s="147">
        <f aca="true" t="shared" si="2" ref="H16:H20">G16*F16</f>
        <v>211.93069333333332</v>
      </c>
      <c r="I16"/>
      <c r="J16"/>
      <c r="K16"/>
      <c r="L16"/>
    </row>
    <row r="17" spans="1:12" ht="15">
      <c r="A17" s="168" t="str">
        <f>'1. Demo'!A17</f>
        <v>No. 2 Mill Stacker</v>
      </c>
      <c r="B17" s="159">
        <f>'1. Demo'!B17</f>
        <v>820</v>
      </c>
      <c r="C17" s="129">
        <f>'1. Demo'!C17</f>
        <v>20</v>
      </c>
      <c r="D17" s="129">
        <f>'1. Demo'!D17</f>
        <v>15</v>
      </c>
      <c r="E17" s="160" t="s">
        <v>78</v>
      </c>
      <c r="F17" s="71">
        <f t="shared" si="0"/>
        <v>1822.2222222222222</v>
      </c>
      <c r="G17" s="138">
        <f t="shared" si="1"/>
        <v>7.2249099999999995</v>
      </c>
      <c r="H17" s="147">
        <f t="shared" si="2"/>
        <v>13165.391555555554</v>
      </c>
      <c r="I17"/>
      <c r="J17"/>
      <c r="K17"/>
      <c r="L17"/>
    </row>
    <row r="18" spans="1:12" ht="15">
      <c r="A18" s="168" t="str">
        <f>'1. Demo'!A18</f>
        <v>Stacker Hoist</v>
      </c>
      <c r="B18" s="159">
        <f>'1. Demo'!B18</f>
        <v>28</v>
      </c>
      <c r="C18" s="129">
        <f>'1. Demo'!C18</f>
        <v>23</v>
      </c>
      <c r="D18" s="129">
        <f>'1. Demo'!D18</f>
        <v>18</v>
      </c>
      <c r="E18" s="160" t="s">
        <v>78</v>
      </c>
      <c r="F18" s="71">
        <f t="shared" si="0"/>
        <v>71.55555555555556</v>
      </c>
      <c r="G18" s="138">
        <f t="shared" si="1"/>
        <v>7.2249099999999995</v>
      </c>
      <c r="H18" s="147">
        <f t="shared" si="2"/>
        <v>516.9824488888888</v>
      </c>
      <c r="I18"/>
      <c r="J18"/>
      <c r="K18"/>
      <c r="L18"/>
    </row>
    <row r="19" spans="1:12" ht="15">
      <c r="A19" s="168" t="str">
        <f>'1. Demo'!A19</f>
        <v>No. 2 Mill Secondary Crusher Building</v>
      </c>
      <c r="B19" s="159">
        <f>'1. Demo'!B19</f>
        <v>36</v>
      </c>
      <c r="C19" s="129">
        <f>'1. Demo'!C19</f>
        <v>38</v>
      </c>
      <c r="D19" s="129">
        <f>'1. Demo'!D19</f>
        <v>50</v>
      </c>
      <c r="E19" s="160" t="s">
        <v>78</v>
      </c>
      <c r="F19" s="71">
        <f t="shared" si="0"/>
        <v>152</v>
      </c>
      <c r="G19" s="138">
        <f t="shared" si="1"/>
        <v>7.2249099999999995</v>
      </c>
      <c r="H19" s="147">
        <f t="shared" si="2"/>
        <v>1098.18632</v>
      </c>
      <c r="I19"/>
      <c r="J19"/>
      <c r="K19"/>
      <c r="L19"/>
    </row>
    <row r="20" spans="1:12" ht="15">
      <c r="A20" s="168" t="str">
        <f>'1. Demo'!A20</f>
        <v>Pump House and Shed for Thickener</v>
      </c>
      <c r="B20" s="159">
        <f>'1. Demo'!B20</f>
        <v>10</v>
      </c>
      <c r="C20" s="129">
        <f>'1. Demo'!C20</f>
        <v>10</v>
      </c>
      <c r="D20" s="129">
        <f>'1. Demo'!D20</f>
        <v>14</v>
      </c>
      <c r="E20" s="160" t="s">
        <v>78</v>
      </c>
      <c r="F20" s="71">
        <f t="shared" si="0"/>
        <v>11.11111111111111</v>
      </c>
      <c r="G20" s="138">
        <f t="shared" si="1"/>
        <v>7.2249099999999995</v>
      </c>
      <c r="H20" s="147">
        <f t="shared" si="2"/>
        <v>80.27677777777777</v>
      </c>
      <c r="I20"/>
      <c r="J20"/>
      <c r="K20"/>
      <c r="L20"/>
    </row>
    <row r="21" spans="1:12" ht="15.75" thickBot="1">
      <c r="A21" s="155"/>
      <c r="B21" s="72"/>
      <c r="C21" s="73"/>
      <c r="D21" s="73"/>
      <c r="E21" s="91"/>
      <c r="F21" s="75"/>
      <c r="G21" s="161"/>
      <c r="H21" s="139"/>
      <c r="I21" s="67"/>
      <c r="J21" s="68"/>
      <c r="K21"/>
      <c r="L21"/>
    </row>
    <row r="22" spans="8:12" ht="15">
      <c r="H22" s="162"/>
      <c r="L22"/>
    </row>
    <row r="23" spans="2:12" ht="15.75">
      <c r="B23" s="50"/>
      <c r="C23" s="2"/>
      <c r="D23" s="2"/>
      <c r="E23" s="2"/>
      <c r="F23" s="50"/>
      <c r="G23" s="4" t="s">
        <v>60</v>
      </c>
      <c r="H23" s="164">
        <f>SUM(H14:H20)</f>
        <v>37473.19986666666</v>
      </c>
      <c r="I23" s="50"/>
      <c r="J23" s="50"/>
      <c r="K23" s="50"/>
      <c r="L23" s="50"/>
    </row>
    <row r="24" spans="2:12" ht="15">
      <c r="B24" s="50"/>
      <c r="C24" s="2"/>
      <c r="D24" s="2"/>
      <c r="E24" s="2"/>
      <c r="F24" s="50"/>
      <c r="G24" s="50"/>
      <c r="H24" s="50"/>
      <c r="I24" s="50"/>
      <c r="J24" s="50"/>
      <c r="K24" s="50"/>
      <c r="L24" s="50"/>
    </row>
    <row r="25" spans="1:3" ht="15">
      <c r="A25" s="78" t="s">
        <v>9</v>
      </c>
      <c r="C25" s="40"/>
    </row>
    <row r="26" spans="1:6" ht="15.75">
      <c r="A26" s="136" t="s">
        <v>2</v>
      </c>
      <c r="B26" s="128" t="s">
        <v>68</v>
      </c>
      <c r="C26" s="128" t="s">
        <v>3</v>
      </c>
      <c r="D26" s="128" t="s">
        <v>3</v>
      </c>
      <c r="E26" s="182" t="s">
        <v>4</v>
      </c>
      <c r="F26" s="183"/>
    </row>
    <row r="27" spans="1:5" ht="31.5">
      <c r="A27" s="41"/>
      <c r="B27" s="131" t="s">
        <v>69</v>
      </c>
      <c r="C27" s="130" t="s">
        <v>6</v>
      </c>
      <c r="D27" s="130" t="s">
        <v>13</v>
      </c>
      <c r="E27" s="40"/>
    </row>
    <row r="28" spans="1:5" ht="15">
      <c r="A28" s="69" t="s">
        <v>80</v>
      </c>
      <c r="B28" s="148">
        <f>8.53*$B$31</f>
        <v>7.2249099999999995</v>
      </c>
      <c r="C28" s="126" t="s">
        <v>10</v>
      </c>
      <c r="D28" s="126">
        <v>481</v>
      </c>
      <c r="E28" s="127" t="s">
        <v>65</v>
      </c>
    </row>
    <row r="29" spans="1:5" ht="15">
      <c r="A29" s="116"/>
      <c r="B29" s="148"/>
      <c r="C29" s="126"/>
      <c r="D29" s="126"/>
      <c r="E29" s="149"/>
    </row>
    <row r="30" spans="1:3" ht="15">
      <c r="A30" s="123" t="s">
        <v>63</v>
      </c>
      <c r="B30" s="107"/>
      <c r="C30" s="40"/>
    </row>
    <row r="31" spans="1:3" ht="15">
      <c r="A31" s="158" t="s">
        <v>64</v>
      </c>
      <c r="B31" s="124">
        <v>0.847</v>
      </c>
      <c r="C31" s="40"/>
    </row>
    <row r="32" spans="1:3" ht="15">
      <c r="A32" s="78"/>
      <c r="C32" s="40"/>
    </row>
    <row r="33" spans="1:3" ht="15">
      <c r="A33" s="68"/>
      <c r="C33" s="40"/>
    </row>
    <row r="34" spans="1:5" ht="15">
      <c r="A34" s="58"/>
      <c r="B34" s="58"/>
      <c r="C34" s="58"/>
      <c r="D34" s="58"/>
      <c r="E34" s="58"/>
    </row>
    <row r="35" spans="1:10" ht="15">
      <c r="A35" s="54"/>
      <c r="B35" s="54"/>
      <c r="C35" s="60"/>
      <c r="D35" s="54"/>
      <c r="E35" s="55"/>
      <c r="G35" s="54"/>
      <c r="H35" s="80"/>
      <c r="I35" s="80"/>
      <c r="J35" s="81"/>
    </row>
    <row r="36" spans="1:5" ht="15">
      <c r="A36" s="54"/>
      <c r="B36" s="54"/>
      <c r="C36" s="60"/>
      <c r="D36" s="54"/>
      <c r="E36" s="55"/>
    </row>
    <row r="37" spans="1:5" ht="15">
      <c r="A37" s="54"/>
      <c r="B37" s="54"/>
      <c r="C37" s="60"/>
      <c r="D37" s="54"/>
      <c r="E37" s="55"/>
    </row>
    <row r="38" spans="1:5" ht="15">
      <c r="A38" s="68"/>
      <c r="B38" s="54"/>
      <c r="C38" s="60"/>
      <c r="D38" s="54"/>
      <c r="E38" s="58"/>
    </row>
  </sheetData>
  <mergeCells count="4">
    <mergeCell ref="E26:F26"/>
    <mergeCell ref="B12:E12"/>
    <mergeCell ref="B10:E10"/>
    <mergeCell ref="F10:H10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Footer>&amp;C&amp;F
&amp;   Demolition Sheet 2
&amp;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60" workbookViewId="0" topLeftCell="A1">
      <selection activeCell="A2" sqref="A2"/>
    </sheetView>
  </sheetViews>
  <sheetFormatPr defaultColWidth="8.88671875" defaultRowHeight="15"/>
  <cols>
    <col min="1" max="1" width="37.5546875" style="40" customWidth="1"/>
    <col min="2" max="2" width="11.77734375" style="40" customWidth="1"/>
    <col min="3" max="5" width="11.99609375" style="41" bestFit="1" customWidth="1"/>
    <col min="6" max="6" width="11.4453125" style="2" customWidth="1"/>
    <col min="7" max="7" width="10.88671875" style="2" customWidth="1"/>
    <col min="8" max="8" width="8.6640625" style="40" customWidth="1"/>
    <col min="9" max="9" width="6.77734375" style="40" customWidth="1"/>
    <col min="10" max="10" width="7.3359375" style="40" customWidth="1"/>
    <col min="11" max="11" width="5.5546875" style="40" customWidth="1"/>
    <col min="12" max="16384" width="8.88671875" style="40" customWidth="1"/>
  </cols>
  <sheetData>
    <row r="1" spans="1:7" ht="15">
      <c r="A1" s="68"/>
      <c r="G1" s="11" t="s">
        <v>38</v>
      </c>
    </row>
    <row r="2" spans="1:7" ht="18">
      <c r="A2" s="169"/>
      <c r="B2" s="45"/>
      <c r="C2" s="46"/>
      <c r="E2" s="47"/>
      <c r="G2" s="11" t="s">
        <v>56</v>
      </c>
    </row>
    <row r="3" spans="1:7" ht="15">
      <c r="A3" s="1" t="s">
        <v>0</v>
      </c>
      <c r="B3" s="50"/>
      <c r="C3" s="47"/>
      <c r="E3" s="47"/>
      <c r="G3" s="98">
        <f>'4....Sum'!E3</f>
        <v>41955</v>
      </c>
    </row>
    <row r="4" spans="2:10" ht="15">
      <c r="B4" s="50"/>
      <c r="C4" s="47"/>
      <c r="D4" s="47"/>
      <c r="E4" s="47"/>
      <c r="H4" s="48"/>
      <c r="I4" s="49"/>
      <c r="J4" s="50"/>
    </row>
    <row r="5" spans="2:10" ht="15">
      <c r="B5" s="50"/>
      <c r="C5" s="47"/>
      <c r="D5" s="47"/>
      <c r="E5" s="47"/>
      <c r="H5" s="2"/>
      <c r="I5" s="90"/>
      <c r="J5" s="50"/>
    </row>
    <row r="6" spans="5:10" ht="15">
      <c r="E6" s="47"/>
      <c r="H6" s="50"/>
      <c r="I6" s="50"/>
      <c r="J6" s="50"/>
    </row>
    <row r="7" spans="5:10" ht="15">
      <c r="E7" s="47"/>
      <c r="H7" s="50"/>
      <c r="I7" s="50"/>
      <c r="J7" s="50"/>
    </row>
    <row r="8" ht="15">
      <c r="H8" s="51"/>
    </row>
    <row r="9" ht="15.75" thickBot="1">
      <c r="H9" s="51"/>
    </row>
    <row r="10" spans="1:11" s="101" customFormat="1" ht="15.75">
      <c r="A10" s="150"/>
      <c r="B10" s="171" t="s">
        <v>14</v>
      </c>
      <c r="C10" s="172"/>
      <c r="D10" s="172"/>
      <c r="E10" s="184"/>
      <c r="F10" s="185"/>
      <c r="G10" s="186"/>
      <c r="H10" s="99"/>
      <c r="I10" s="99"/>
      <c r="J10" s="99"/>
      <c r="K10" s="99"/>
    </row>
    <row r="11" spans="1:11" ht="15">
      <c r="A11" s="151"/>
      <c r="B11" s="84"/>
      <c r="C11" s="55"/>
      <c r="D11" s="55"/>
      <c r="E11" s="117"/>
      <c r="F11" s="141"/>
      <c r="G11" s="53"/>
      <c r="H11" s="54"/>
      <c r="I11" s="54"/>
      <c r="J11" s="54"/>
      <c r="K11" s="54"/>
    </row>
    <row r="12" spans="1:11" ht="15">
      <c r="A12" s="152" t="s">
        <v>4</v>
      </c>
      <c r="B12" s="175" t="s">
        <v>76</v>
      </c>
      <c r="C12" s="176"/>
      <c r="D12" s="176"/>
      <c r="E12" s="176"/>
      <c r="F12" s="142" t="s">
        <v>12</v>
      </c>
      <c r="G12" s="115"/>
      <c r="H12" s="58"/>
      <c r="I12" s="58"/>
      <c r="J12" s="58"/>
      <c r="K12" s="54"/>
    </row>
    <row r="13" spans="1:11" ht="15">
      <c r="A13" s="153"/>
      <c r="B13" s="85" t="s">
        <v>73</v>
      </c>
      <c r="C13" s="62" t="s">
        <v>74</v>
      </c>
      <c r="D13" s="62" t="s">
        <v>75</v>
      </c>
      <c r="E13" s="62" t="s">
        <v>11</v>
      </c>
      <c r="F13" s="143" t="s">
        <v>82</v>
      </c>
      <c r="G13" s="84"/>
      <c r="J13" s="54"/>
      <c r="K13" s="54"/>
    </row>
    <row r="14" spans="1:7" ht="15">
      <c r="A14" s="168" t="str">
        <f>'1. Demo'!A14</f>
        <v>Mill Building #2</v>
      </c>
      <c r="B14" s="115">
        <f>'1. Demo'!B14</f>
        <v>197</v>
      </c>
      <c r="C14" s="116">
        <f>'1. Demo'!C14</f>
        <v>140</v>
      </c>
      <c r="D14" s="116">
        <f>'1. Demo'!D14</f>
        <v>70</v>
      </c>
      <c r="E14" s="116" t="str">
        <f>'1. Demo'!E14</f>
        <v>-</v>
      </c>
      <c r="F14" s="144">
        <f>$B14*$C14/43560</f>
        <v>0.6331496786042241</v>
      </c>
      <c r="G14" s="165"/>
    </row>
    <row r="15" spans="1:7" ht="15">
      <c r="A15" s="168" t="str">
        <f>'1. Demo'!A15</f>
        <v>Thickener MCC</v>
      </c>
      <c r="B15" s="115">
        <f>'1. Demo'!B15</f>
        <v>18</v>
      </c>
      <c r="C15" s="116">
        <f>'1. Demo'!C15</f>
        <v>18</v>
      </c>
      <c r="D15" s="116">
        <f>'1. Demo'!D15</f>
        <v>12</v>
      </c>
      <c r="E15" s="116" t="str">
        <f>'1. Demo'!E15</f>
        <v>-</v>
      </c>
      <c r="F15" s="144">
        <f aca="true" t="shared" si="0" ref="F15:F20">$B15*$C15/43560</f>
        <v>0.00743801652892562</v>
      </c>
      <c r="G15" s="165"/>
    </row>
    <row r="16" spans="1:7" ht="15">
      <c r="A16" s="168" t="str">
        <f>'1. Demo'!A16</f>
        <v>Thickener MCC</v>
      </c>
      <c r="B16" s="115">
        <f>'1. Demo'!B16</f>
        <v>12</v>
      </c>
      <c r="C16" s="116">
        <f>'1. Demo'!C16</f>
        <v>22</v>
      </c>
      <c r="D16" s="116">
        <f>'1. Demo'!D16</f>
        <v>15</v>
      </c>
      <c r="E16" s="116" t="str">
        <f>'1. Demo'!E16</f>
        <v>-</v>
      </c>
      <c r="F16" s="144">
        <f t="shared" si="0"/>
        <v>0.006060606060606061</v>
      </c>
      <c r="G16" s="165"/>
    </row>
    <row r="17" spans="1:7" ht="15">
      <c r="A17" s="168" t="str">
        <f>'1. Demo'!A17</f>
        <v>No. 2 Mill Stacker</v>
      </c>
      <c r="B17" s="115">
        <f>'1. Demo'!B17</f>
        <v>820</v>
      </c>
      <c r="C17" s="116">
        <f>'1. Demo'!C17</f>
        <v>20</v>
      </c>
      <c r="D17" s="116">
        <f>'1. Demo'!D17</f>
        <v>15</v>
      </c>
      <c r="E17" s="116" t="str">
        <f>'1. Demo'!E17</f>
        <v>-</v>
      </c>
      <c r="F17" s="144">
        <f t="shared" si="0"/>
        <v>0.37649219467401285</v>
      </c>
      <c r="G17" s="165"/>
    </row>
    <row r="18" spans="1:7" ht="15">
      <c r="A18" s="168" t="str">
        <f>'1. Demo'!A18</f>
        <v>Stacker Hoist</v>
      </c>
      <c r="B18" s="115">
        <f>'1. Demo'!B18</f>
        <v>28</v>
      </c>
      <c r="C18" s="116">
        <f>'1. Demo'!C18</f>
        <v>23</v>
      </c>
      <c r="D18" s="116">
        <f>'1. Demo'!D18</f>
        <v>18</v>
      </c>
      <c r="E18" s="116" t="str">
        <f>'1. Demo'!E18</f>
        <v>-</v>
      </c>
      <c r="F18" s="144">
        <f t="shared" si="0"/>
        <v>0.014784205693296602</v>
      </c>
      <c r="G18" s="165"/>
    </row>
    <row r="19" spans="1:7" ht="15">
      <c r="A19" s="168" t="str">
        <f>'1. Demo'!A19</f>
        <v>No. 2 Mill Secondary Crusher Building</v>
      </c>
      <c r="B19" s="115">
        <f>'1. Demo'!B19</f>
        <v>36</v>
      </c>
      <c r="C19" s="116">
        <f>'1. Demo'!C19</f>
        <v>38</v>
      </c>
      <c r="D19" s="116">
        <f>'1. Demo'!D19</f>
        <v>50</v>
      </c>
      <c r="E19" s="116" t="str">
        <f>'1. Demo'!E19</f>
        <v>-</v>
      </c>
      <c r="F19" s="144">
        <f t="shared" si="0"/>
        <v>0.03140495867768595</v>
      </c>
      <c r="G19" s="165"/>
    </row>
    <row r="20" spans="1:7" ht="15">
      <c r="A20" s="168" t="str">
        <f>'1. Demo'!A20</f>
        <v>Pump House and Shed for Thickener</v>
      </c>
      <c r="B20" s="115">
        <f>'1. Demo'!B20</f>
        <v>10</v>
      </c>
      <c r="C20" s="116">
        <f>'1. Demo'!C20</f>
        <v>10</v>
      </c>
      <c r="D20" s="116">
        <f>'1. Demo'!D20</f>
        <v>14</v>
      </c>
      <c r="E20" s="116" t="str">
        <f>'1. Demo'!E20</f>
        <v>-</v>
      </c>
      <c r="F20" s="144">
        <f t="shared" si="0"/>
        <v>0.002295684113865932</v>
      </c>
      <c r="G20" s="165"/>
    </row>
    <row r="21" spans="1:7" ht="15.75" thickBot="1">
      <c r="A21" s="155"/>
      <c r="B21" s="72"/>
      <c r="C21" s="73"/>
      <c r="D21" s="73"/>
      <c r="E21" s="73"/>
      <c r="F21" s="94"/>
      <c r="G21" s="165"/>
    </row>
    <row r="22" spans="3:11" s="50" customFormat="1" ht="15">
      <c r="C22" s="2"/>
      <c r="D22" s="2"/>
      <c r="E22" s="2"/>
      <c r="F22" s="2"/>
      <c r="G22" s="2"/>
      <c r="H22" s="65"/>
      <c r="I22" s="65"/>
      <c r="J22" s="65"/>
      <c r="K22" s="65"/>
    </row>
    <row r="23" spans="4:11" s="50" customFormat="1" ht="15">
      <c r="D23" s="47"/>
      <c r="E23" s="43" t="s">
        <v>37</v>
      </c>
      <c r="F23" s="163">
        <f>SUM(F14:F21)</f>
        <v>1.0716253443526171</v>
      </c>
      <c r="G23" s="47" t="s">
        <v>20</v>
      </c>
      <c r="H23" s="65"/>
      <c r="I23" s="65"/>
      <c r="J23" s="65"/>
      <c r="K23" s="65"/>
    </row>
    <row r="24" spans="5:11" s="50" customFormat="1" ht="29.25" customHeight="1">
      <c r="E24" s="43" t="s">
        <v>36</v>
      </c>
      <c r="F24" s="167">
        <f>1153/(1+'4....Sum'!$C$20)</f>
        <v>898.6749805144194</v>
      </c>
      <c r="G24" s="47" t="s">
        <v>21</v>
      </c>
      <c r="H24" s="65"/>
      <c r="I24" s="65"/>
      <c r="J24" s="65"/>
      <c r="K24" s="65"/>
    </row>
    <row r="25" spans="4:11" s="50" customFormat="1" ht="15.75">
      <c r="D25" s="41"/>
      <c r="E25" s="113" t="s">
        <v>59</v>
      </c>
      <c r="F25" s="164">
        <f>F23*F24</f>
        <v>963.0428854548462</v>
      </c>
      <c r="G25" s="41"/>
      <c r="H25" s="65"/>
      <c r="I25" s="65"/>
      <c r="J25" s="5"/>
      <c r="K25" s="3"/>
    </row>
    <row r="26" spans="1:3" ht="15">
      <c r="A26" s="78" t="s">
        <v>9</v>
      </c>
      <c r="C26" s="40"/>
    </row>
    <row r="27" spans="1:5" ht="81" customHeight="1">
      <c r="A27" s="122" t="str">
        <f>"Rocky Mountain Reclamation Quote June, 18 2014, $1153/acre minus "&amp;'4....Sum'!C20*100&amp;"% indirect costs.  Quote includes cost for scarifying (ripping) surface."</f>
        <v>Rocky Mountain Reclamation Quote June, 18 2014, $1153/acre minus 28.3% indirect costs.  Quote includes cost for scarifying (ripping) surface.</v>
      </c>
      <c r="B27" s="101"/>
      <c r="C27" s="101"/>
      <c r="D27" s="101"/>
      <c r="E27" s="101"/>
    </row>
    <row r="28" spans="1:3" ht="15">
      <c r="A28" s="69"/>
      <c r="C28" s="40"/>
    </row>
    <row r="29" spans="1:3" ht="15">
      <c r="A29" s="50"/>
      <c r="C29" s="40"/>
    </row>
    <row r="30" ht="15">
      <c r="A30" s="70"/>
    </row>
    <row r="31" spans="2:9" ht="15">
      <c r="B31" s="58"/>
      <c r="C31" s="58"/>
      <c r="D31" s="58"/>
      <c r="E31" s="58"/>
      <c r="F31" s="58"/>
      <c r="H31" s="2"/>
      <c r="I31" s="2"/>
    </row>
    <row r="32" spans="1:9" ht="15">
      <c r="A32" s="50"/>
      <c r="B32" s="58"/>
      <c r="C32" s="58"/>
      <c r="D32" s="58"/>
      <c r="E32" s="58"/>
      <c r="F32" s="58"/>
      <c r="H32" s="2"/>
      <c r="I32" s="2"/>
    </row>
    <row r="33" spans="1:9" ht="15">
      <c r="A33" s="58"/>
      <c r="B33" s="54"/>
      <c r="C33" s="60"/>
      <c r="D33" s="54"/>
      <c r="E33" s="55"/>
      <c r="F33" s="54"/>
      <c r="H33" s="2"/>
      <c r="I33" s="2"/>
    </row>
    <row r="34" spans="1:9" ht="15">
      <c r="A34" s="54"/>
      <c r="B34" s="54"/>
      <c r="C34" s="60"/>
      <c r="D34" s="54"/>
      <c r="E34" s="55"/>
      <c r="F34" s="54"/>
      <c r="H34" s="2"/>
      <c r="I34" s="2"/>
    </row>
    <row r="35" spans="1:9" ht="15">
      <c r="A35" s="54"/>
      <c r="B35" s="54"/>
      <c r="C35" s="60"/>
      <c r="D35" s="54"/>
      <c r="E35" s="55"/>
      <c r="F35" s="54"/>
      <c r="H35" s="2"/>
      <c r="I35" s="2"/>
    </row>
    <row r="36" spans="1:9" ht="15">
      <c r="A36" s="68"/>
      <c r="B36" s="54"/>
      <c r="C36" s="60"/>
      <c r="D36" s="54"/>
      <c r="E36" s="58"/>
      <c r="F36" s="54"/>
      <c r="H36" s="2"/>
      <c r="I36" s="2"/>
    </row>
  </sheetData>
  <mergeCells count="3">
    <mergeCell ref="B12:E12"/>
    <mergeCell ref="B10:E10"/>
    <mergeCell ref="F10:G10"/>
  </mergeCells>
  <printOptions horizontalCentered="1"/>
  <pageMargins left="0.25" right="0.25" top="0.35" bottom="0.56" header="0.22" footer="0.28"/>
  <pageSetup fitToHeight="1" fitToWidth="1" horizontalDpi="600" verticalDpi="600" orientation="landscape" pageOrder="overThenDown" scale="71" r:id="rId1"/>
  <headerFooter alignWithMargins="0">
    <oddFooter>&amp;C&amp;10&amp;F
&amp;   Demolition Sheet 3 
&amp;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X118"/>
  <sheetViews>
    <sheetView tabSelected="1" defaultGridColor="0" view="pageBreakPreview" zoomScale="70" zoomScaleSheetLayoutView="70" colorId="22" workbookViewId="0" topLeftCell="A1">
      <selection activeCell="A8" sqref="A8"/>
    </sheetView>
  </sheetViews>
  <sheetFormatPr defaultColWidth="9.77734375" defaultRowHeight="15"/>
  <cols>
    <col min="1" max="1" width="18.5546875" style="6" customWidth="1"/>
    <col min="2" max="2" width="31.21484375" style="6" customWidth="1"/>
    <col min="3" max="3" width="6.88671875" style="6" customWidth="1"/>
    <col min="4" max="4" width="14.6640625" style="6" customWidth="1"/>
    <col min="5" max="5" width="10.6640625" style="6" customWidth="1"/>
    <col min="6" max="6" width="6.5546875" style="6" customWidth="1"/>
    <col min="7" max="7" width="11.5546875" style="6" bestFit="1" customWidth="1"/>
    <col min="8" max="8" width="11.10546875" style="6" customWidth="1"/>
    <col min="9" max="10" width="9.88671875" style="6" bestFit="1" customWidth="1"/>
    <col min="11" max="11" width="10.4453125" style="6" bestFit="1" customWidth="1"/>
    <col min="12" max="16384" width="9.77734375" style="6" customWidth="1"/>
  </cols>
  <sheetData>
    <row r="1" spans="1:11" ht="13.9" customHeight="1">
      <c r="A1" s="9"/>
      <c r="B1" s="9"/>
      <c r="C1" s="10"/>
      <c r="D1" s="10"/>
      <c r="E1" s="11" t="s">
        <v>38</v>
      </c>
      <c r="F1" s="10"/>
      <c r="G1" s="12"/>
      <c r="H1" s="12"/>
      <c r="I1" s="12"/>
      <c r="J1" s="12"/>
      <c r="K1" s="12"/>
    </row>
    <row r="2" spans="1:11" ht="18">
      <c r="A2" s="169"/>
      <c r="B2" s="9"/>
      <c r="C2" s="9"/>
      <c r="D2" s="10"/>
      <c r="E2" s="11" t="s">
        <v>57</v>
      </c>
      <c r="F2" s="10"/>
      <c r="G2" s="12"/>
      <c r="H2" s="12"/>
      <c r="I2" s="12"/>
      <c r="J2" s="12"/>
      <c r="K2" s="12"/>
    </row>
    <row r="3" spans="1:11" ht="13.9" customHeight="1">
      <c r="A3" s="13" t="s">
        <v>29</v>
      </c>
      <c r="B3" s="9"/>
      <c r="C3" s="9"/>
      <c r="D3" s="10"/>
      <c r="E3" s="98">
        <v>41955</v>
      </c>
      <c r="F3" s="10"/>
      <c r="G3" s="12"/>
      <c r="H3" s="12"/>
      <c r="I3" s="12"/>
      <c r="J3" s="12"/>
      <c r="K3" s="12"/>
    </row>
    <row r="4" spans="1:11" ht="13.9" customHeight="1">
      <c r="A4" s="13"/>
      <c r="B4" s="9"/>
      <c r="C4" s="9"/>
      <c r="D4" s="14"/>
      <c r="E4" s="10"/>
      <c r="F4" s="15"/>
      <c r="G4" s="12"/>
      <c r="H4" s="12"/>
      <c r="I4" s="12"/>
      <c r="J4" s="12"/>
      <c r="K4" s="12"/>
    </row>
    <row r="5" spans="1:11" ht="9.75" customHeight="1">
      <c r="A5" s="10"/>
      <c r="B5" s="9"/>
      <c r="C5" s="9"/>
      <c r="D5" s="16"/>
      <c r="E5" s="187"/>
      <c r="F5" s="10"/>
      <c r="G5" s="12"/>
      <c r="H5" s="12"/>
      <c r="I5" s="12"/>
      <c r="J5" s="12"/>
      <c r="K5" s="12"/>
    </row>
    <row r="6" spans="1:11" ht="18" customHeight="1">
      <c r="A6" s="96" t="s">
        <v>39</v>
      </c>
      <c r="B6" s="9"/>
      <c r="C6" s="9"/>
      <c r="E6" s="187"/>
      <c r="F6" s="187"/>
      <c r="G6" s="12"/>
      <c r="H6" s="12"/>
      <c r="I6" s="12"/>
      <c r="J6" s="12"/>
      <c r="K6" s="18"/>
    </row>
    <row r="7" spans="1:11" ht="15.95" customHeight="1">
      <c r="A7" s="97" t="s">
        <v>15</v>
      </c>
      <c r="B7" s="15"/>
      <c r="C7" s="15"/>
      <c r="D7" s="17" t="s">
        <v>22</v>
      </c>
      <c r="E7" s="187"/>
      <c r="F7" s="187"/>
      <c r="G7" s="12"/>
      <c r="H7" s="12"/>
      <c r="I7" s="12"/>
      <c r="J7" s="12"/>
      <c r="K7" s="18"/>
    </row>
    <row r="8" spans="1:11" ht="15.95" customHeight="1">
      <c r="A8" s="68" t="s">
        <v>66</v>
      </c>
      <c r="B8" s="15"/>
      <c r="C8" s="15"/>
      <c r="D8" s="12" t="s">
        <v>23</v>
      </c>
      <c r="E8" s="103"/>
      <c r="F8" s="103"/>
      <c r="G8" s="12"/>
      <c r="H8" s="12"/>
      <c r="I8" s="12"/>
      <c r="J8" s="12"/>
      <c r="K8" s="18"/>
    </row>
    <row r="9" spans="1:11" ht="15">
      <c r="A9" s="19" t="s">
        <v>24</v>
      </c>
      <c r="B9" s="15" t="s">
        <v>40</v>
      </c>
      <c r="C9" s="15"/>
      <c r="D9" s="20">
        <f>'1. Demo'!H23</f>
        <v>575749.9439999999</v>
      </c>
      <c r="E9" s="21"/>
      <c r="F9" s="15"/>
      <c r="G9" s="22"/>
      <c r="H9" s="22"/>
      <c r="I9" s="22"/>
      <c r="J9" s="22"/>
      <c r="K9" s="22"/>
    </row>
    <row r="10" spans="1:13" ht="15">
      <c r="A10" s="15"/>
      <c r="B10" s="15" t="s">
        <v>48</v>
      </c>
      <c r="C10" s="25"/>
      <c r="D10" s="23">
        <f>'3. Reveg'!F25</f>
        <v>963.0428854548462</v>
      </c>
      <c r="E10" s="21"/>
      <c r="F10" s="15"/>
      <c r="G10" s="26"/>
      <c r="H10" s="26"/>
      <c r="I10" s="26"/>
      <c r="J10" s="26"/>
      <c r="K10" s="26"/>
      <c r="M10" s="24"/>
    </row>
    <row r="11" spans="1:14" ht="12" customHeight="1">
      <c r="A11" s="15"/>
      <c r="B11" s="15" t="s">
        <v>19</v>
      </c>
      <c r="C11" s="15"/>
      <c r="D11" s="23">
        <f>'2. Cover'!H23</f>
        <v>37473.19986666666</v>
      </c>
      <c r="E11" s="21"/>
      <c r="F11" s="15"/>
      <c r="G11" s="26"/>
      <c r="H11" s="26"/>
      <c r="I11" s="26"/>
      <c r="J11" s="26"/>
      <c r="K11" s="26"/>
      <c r="M11" s="24"/>
      <c r="N11" s="24"/>
    </row>
    <row r="12" spans="1:15" ht="12" customHeight="1">
      <c r="A12" s="15"/>
      <c r="B12" s="27" t="s">
        <v>25</v>
      </c>
      <c r="C12" s="28"/>
      <c r="D12" s="29">
        <f>SUM(D9:D11)</f>
        <v>614186.1867521214</v>
      </c>
      <c r="E12" s="21"/>
      <c r="F12" s="15"/>
      <c r="G12" s="26"/>
      <c r="H12" s="26"/>
      <c r="I12" s="26"/>
      <c r="J12" s="26"/>
      <c r="K12" s="26"/>
      <c r="M12" s="24"/>
      <c r="N12" s="24"/>
      <c r="O12" s="24"/>
    </row>
    <row r="13" spans="1:16" ht="12" customHeight="1">
      <c r="A13" s="15"/>
      <c r="B13" s="15"/>
      <c r="C13" s="30"/>
      <c r="D13" s="15"/>
      <c r="E13" s="31"/>
      <c r="F13" s="15"/>
      <c r="G13" s="26"/>
      <c r="H13" s="26"/>
      <c r="I13" s="26"/>
      <c r="J13" s="26"/>
      <c r="K13" s="26"/>
      <c r="M13" s="24"/>
      <c r="N13" s="24"/>
      <c r="O13" s="24"/>
      <c r="P13" s="24"/>
    </row>
    <row r="14" spans="1:17" ht="12" customHeight="1">
      <c r="A14" s="19" t="s">
        <v>47</v>
      </c>
      <c r="B14" s="15" t="s">
        <v>53</v>
      </c>
      <c r="C14" s="32">
        <v>0.038</v>
      </c>
      <c r="D14" s="23">
        <f aca="true" t="shared" si="0" ref="D14:D19">C14*$D$12</f>
        <v>23339.075096580615</v>
      </c>
      <c r="E14" s="23"/>
      <c r="F14" s="15"/>
      <c r="G14" s="26"/>
      <c r="H14" s="26"/>
      <c r="I14" s="26"/>
      <c r="J14" s="26"/>
      <c r="K14" s="26"/>
      <c r="M14" s="24"/>
      <c r="N14" s="24"/>
      <c r="O14" s="24"/>
      <c r="P14" s="24"/>
      <c r="Q14" s="24"/>
    </row>
    <row r="15" spans="1:18" ht="12" customHeight="1">
      <c r="A15" s="15"/>
      <c r="B15" s="15" t="s">
        <v>49</v>
      </c>
      <c r="C15" s="32">
        <v>0.04</v>
      </c>
      <c r="D15" s="23">
        <f t="shared" si="0"/>
        <v>24567.44747008486</v>
      </c>
      <c r="E15" s="23"/>
      <c r="F15" s="15"/>
      <c r="G15" s="26"/>
      <c r="H15" s="26"/>
      <c r="I15" s="26"/>
      <c r="J15" s="26"/>
      <c r="K15" s="26"/>
      <c r="M15" s="24"/>
      <c r="N15" s="24"/>
      <c r="O15" s="24"/>
      <c r="P15" s="24"/>
      <c r="Q15" s="24"/>
      <c r="R15" s="24"/>
    </row>
    <row r="16" spans="1:19" ht="12" customHeight="1">
      <c r="A16" s="15"/>
      <c r="B16" s="15" t="s">
        <v>50</v>
      </c>
      <c r="C16" s="32">
        <v>0.025</v>
      </c>
      <c r="D16" s="23">
        <f t="shared" si="0"/>
        <v>15354.654668803036</v>
      </c>
      <c r="E16" s="23"/>
      <c r="F16" s="15"/>
      <c r="G16" s="26"/>
      <c r="H16" s="26"/>
      <c r="I16" s="26"/>
      <c r="J16" s="26"/>
      <c r="K16" s="26"/>
      <c r="M16" s="24"/>
      <c r="N16" s="24"/>
      <c r="O16" s="24"/>
      <c r="P16" s="24"/>
      <c r="Q16" s="24"/>
      <c r="R16" s="24"/>
      <c r="S16" s="24"/>
    </row>
    <row r="17" spans="1:20" ht="15.75" customHeight="1">
      <c r="A17" s="15"/>
      <c r="B17" s="15" t="s">
        <v>51</v>
      </c>
      <c r="C17" s="32">
        <v>0.15</v>
      </c>
      <c r="D17" s="23">
        <f t="shared" si="0"/>
        <v>92127.92801281821</v>
      </c>
      <c r="E17" s="23"/>
      <c r="F17" s="15"/>
      <c r="G17" s="26"/>
      <c r="H17" s="26"/>
      <c r="I17" s="26"/>
      <c r="J17" s="26"/>
      <c r="K17" s="26"/>
      <c r="M17" s="24"/>
      <c r="N17" s="24"/>
      <c r="O17" s="24"/>
      <c r="P17" s="24"/>
      <c r="Q17" s="24"/>
      <c r="R17" s="24"/>
      <c r="S17" s="24"/>
      <c r="T17" s="24"/>
    </row>
    <row r="18" spans="1:21" ht="12" customHeight="1">
      <c r="A18" s="15"/>
      <c r="B18" s="15" t="s">
        <v>52</v>
      </c>
      <c r="C18" s="32">
        <v>0.03</v>
      </c>
      <c r="D18" s="23">
        <f t="shared" si="0"/>
        <v>18425.585602563642</v>
      </c>
      <c r="E18" s="23"/>
      <c r="F18" s="15"/>
      <c r="G18" s="26"/>
      <c r="H18" s="26"/>
      <c r="I18" s="26"/>
      <c r="J18" s="26"/>
      <c r="K18" s="26"/>
      <c r="M18" s="24"/>
      <c r="N18" s="24"/>
      <c r="O18" s="24"/>
      <c r="P18" s="24"/>
      <c r="Q18" s="24"/>
      <c r="R18" s="24"/>
      <c r="S18" s="24"/>
      <c r="T18" s="24"/>
      <c r="U18" s="24"/>
    </row>
    <row r="19" spans="1:22" ht="12" customHeight="1">
      <c r="A19" s="15"/>
      <c r="B19" s="15" t="s">
        <v>26</v>
      </c>
      <c r="C19" s="32">
        <v>0</v>
      </c>
      <c r="D19" s="23">
        <f t="shared" si="0"/>
        <v>0</v>
      </c>
      <c r="E19" s="23"/>
      <c r="F19" s="15"/>
      <c r="G19" s="26"/>
      <c r="H19" s="26"/>
      <c r="I19" s="26"/>
      <c r="J19" s="26"/>
      <c r="K19" s="26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3" ht="12" customHeight="1">
      <c r="A20" s="10"/>
      <c r="B20" s="12" t="s">
        <v>27</v>
      </c>
      <c r="C20" s="33">
        <f>SUM(C14:C19)</f>
        <v>0.28300000000000003</v>
      </c>
      <c r="D20" s="10"/>
      <c r="E20" s="31"/>
      <c r="F20" s="15"/>
      <c r="G20" s="26"/>
      <c r="H20" s="26"/>
      <c r="I20" s="26"/>
      <c r="J20" s="26"/>
      <c r="K20" s="26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4" ht="12" customHeight="1">
      <c r="A21" s="10"/>
      <c r="B21" s="27" t="s">
        <v>28</v>
      </c>
      <c r="C21" s="33"/>
      <c r="D21" s="29">
        <f>SUM(D14:D20)</f>
        <v>173814.69085085037</v>
      </c>
      <c r="E21" s="31"/>
      <c r="F21" s="15"/>
      <c r="G21" s="26"/>
      <c r="H21" s="26"/>
      <c r="I21" s="26"/>
      <c r="J21" s="26"/>
      <c r="K21" s="26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" customHeight="1">
      <c r="A22" s="10"/>
      <c r="B22" s="27"/>
      <c r="C22" s="33"/>
      <c r="D22" s="10"/>
      <c r="E22" s="31"/>
      <c r="F22" s="15"/>
      <c r="G22" s="26"/>
      <c r="H22" s="26"/>
      <c r="I22" s="10"/>
      <c r="J22" s="26"/>
      <c r="K22" s="26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5">
      <c r="A23" s="19"/>
      <c r="B23" s="15"/>
      <c r="C23" s="34"/>
      <c r="D23" s="35"/>
      <c r="E23" s="23"/>
      <c r="F23" s="15"/>
      <c r="G23" s="10"/>
      <c r="H23" s="10"/>
      <c r="I23" s="10"/>
      <c r="J23" s="26"/>
      <c r="K23" s="10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">
      <c r="A24" s="15"/>
      <c r="B24" s="36"/>
      <c r="C24" s="15"/>
      <c r="D24" s="15"/>
      <c r="E24" s="15"/>
      <c r="F24" s="15"/>
      <c r="G24" s="26"/>
      <c r="H24" s="26"/>
      <c r="I24" s="26"/>
      <c r="J24" s="26"/>
      <c r="K24" s="26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">
      <c r="A25" s="15"/>
      <c r="B25" s="36"/>
      <c r="C25" s="15"/>
      <c r="D25" s="15"/>
      <c r="E25" s="15"/>
      <c r="F25" s="15"/>
      <c r="G25" s="26"/>
      <c r="H25" s="26"/>
      <c r="I25" s="26"/>
      <c r="J25" s="26"/>
      <c r="K25" s="26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>
      <c r="A26" s="19" t="s">
        <v>30</v>
      </c>
      <c r="B26" s="15"/>
      <c r="C26" s="32"/>
      <c r="D26" s="35">
        <f>D12+D21</f>
        <v>788000.8776029719</v>
      </c>
      <c r="E26" s="31"/>
      <c r="F26" s="15"/>
      <c r="G26" s="26"/>
      <c r="H26" s="26"/>
      <c r="I26" s="26"/>
      <c r="J26" s="26"/>
      <c r="K26" s="26"/>
      <c r="Q26" s="24"/>
      <c r="R26" s="24"/>
      <c r="S26" s="24"/>
      <c r="T26" s="24"/>
      <c r="U26" s="24"/>
      <c r="V26" s="24"/>
      <c r="W26" s="24"/>
      <c r="X26" s="24"/>
    </row>
    <row r="27" spans="1:24" ht="15">
      <c r="A27" s="15"/>
      <c r="B27" s="36"/>
      <c r="C27" s="15"/>
      <c r="D27" s="15"/>
      <c r="E27" s="15"/>
      <c r="F27" s="15"/>
      <c r="G27" s="26"/>
      <c r="H27" s="26"/>
      <c r="I27" s="26"/>
      <c r="J27" s="26"/>
      <c r="K27" s="26"/>
      <c r="R27" s="24"/>
      <c r="S27" s="24"/>
      <c r="T27" s="24"/>
      <c r="U27" s="24"/>
      <c r="V27" s="24"/>
      <c r="W27" s="24"/>
      <c r="X27" s="24"/>
    </row>
    <row r="28" spans="1:24" ht="15">
      <c r="A28" s="15"/>
      <c r="B28" s="15"/>
      <c r="C28" s="15"/>
      <c r="D28" s="15"/>
      <c r="E28" s="15"/>
      <c r="F28" s="15"/>
      <c r="G28" s="26"/>
      <c r="H28" s="26"/>
      <c r="I28" s="26"/>
      <c r="J28" s="26"/>
      <c r="K28" s="26"/>
      <c r="S28" s="24"/>
      <c r="T28" s="24"/>
      <c r="U28" s="24"/>
      <c r="V28" s="24"/>
      <c r="W28" s="24"/>
      <c r="X28" s="24"/>
    </row>
    <row r="29" spans="1:24" ht="15">
      <c r="A29" s="119" t="s">
        <v>9</v>
      </c>
      <c r="B29" s="119"/>
      <c r="C29" s="15"/>
      <c r="D29" s="15"/>
      <c r="E29" s="15"/>
      <c r="F29" s="15"/>
      <c r="G29" s="26"/>
      <c r="H29" s="26"/>
      <c r="I29" s="26"/>
      <c r="J29" s="26"/>
      <c r="K29" s="26"/>
      <c r="T29" s="24"/>
      <c r="U29" s="24"/>
      <c r="V29" s="24"/>
      <c r="W29" s="24"/>
      <c r="X29" s="24"/>
    </row>
    <row r="30" spans="1:24" ht="15">
      <c r="A30" s="119" t="s">
        <v>41</v>
      </c>
      <c r="B30" s="119"/>
      <c r="C30" s="15"/>
      <c r="D30" s="15"/>
      <c r="E30" s="15"/>
      <c r="F30" s="15"/>
      <c r="G30" s="26"/>
      <c r="H30" s="26"/>
      <c r="I30" s="26"/>
      <c r="J30" s="26"/>
      <c r="K30" s="26"/>
      <c r="U30" s="24"/>
      <c r="V30" s="24"/>
      <c r="W30" s="24"/>
      <c r="X30" s="24"/>
    </row>
    <row r="31" spans="1:24" ht="15">
      <c r="A31" s="119" t="s">
        <v>42</v>
      </c>
      <c r="B31" s="119"/>
      <c r="C31" s="15"/>
      <c r="D31" s="15"/>
      <c r="E31" s="15"/>
      <c r="F31" s="15"/>
      <c r="G31" s="26"/>
      <c r="H31" s="26"/>
      <c r="I31" s="10"/>
      <c r="J31" s="26"/>
      <c r="K31" s="26"/>
      <c r="V31" s="24"/>
      <c r="W31" s="24"/>
      <c r="X31" s="24"/>
    </row>
    <row r="32" spans="1:24" ht="15">
      <c r="A32" s="119" t="s">
        <v>43</v>
      </c>
      <c r="B32" s="119"/>
      <c r="C32" s="15"/>
      <c r="D32" s="15"/>
      <c r="E32" s="10"/>
      <c r="F32" s="15"/>
      <c r="G32" s="10"/>
      <c r="H32" s="10"/>
      <c r="I32" s="10"/>
      <c r="J32" s="26"/>
      <c r="K32" s="10"/>
      <c r="W32" s="24"/>
      <c r="X32" s="24"/>
    </row>
    <row r="33" spans="1:11" ht="15">
      <c r="A33" s="119" t="s">
        <v>44</v>
      </c>
      <c r="B33" s="119"/>
      <c r="C33" s="38"/>
      <c r="D33" s="38"/>
      <c r="E33" s="38"/>
      <c r="F33" s="10"/>
      <c r="G33" s="31"/>
      <c r="H33" s="31"/>
      <c r="I33" s="31"/>
      <c r="J33" s="31"/>
      <c r="K33" s="31"/>
    </row>
    <row r="34" spans="1:11" ht="15">
      <c r="A34" s="119"/>
      <c r="B34" s="119"/>
      <c r="C34" s="10"/>
      <c r="D34" s="10"/>
      <c r="E34" s="10"/>
      <c r="F34" s="10"/>
      <c r="G34" s="31"/>
      <c r="H34" s="31"/>
      <c r="I34" s="31"/>
      <c r="J34" s="31"/>
      <c r="K34" s="31"/>
    </row>
    <row r="35" spans="1:11" ht="15">
      <c r="A35" s="119" t="s">
        <v>18</v>
      </c>
      <c r="B35" s="119"/>
      <c r="C35" s="10"/>
      <c r="D35" s="10"/>
      <c r="E35" s="10"/>
      <c r="F35" s="10"/>
      <c r="G35" s="10"/>
      <c r="H35" s="10"/>
      <c r="I35" s="15"/>
      <c r="J35" s="10"/>
      <c r="K35" s="21"/>
    </row>
    <row r="36" spans="1:11" ht="15">
      <c r="A36" s="120" t="s">
        <v>45</v>
      </c>
      <c r="B36" s="121" t="s">
        <v>46</v>
      </c>
      <c r="C36" s="10"/>
      <c r="D36" s="10"/>
      <c r="E36" s="10"/>
      <c r="F36" s="10"/>
      <c r="G36" s="10"/>
      <c r="H36" s="10"/>
      <c r="I36" s="15"/>
      <c r="J36" s="10"/>
      <c r="K36" s="31"/>
    </row>
    <row r="37" spans="1:11" ht="15">
      <c r="A37" s="22"/>
      <c r="B37" s="37"/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5">
      <c r="B38" s="37"/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15">
      <c r="B39" s="37"/>
      <c r="C39" s="15"/>
      <c r="D39" s="10"/>
      <c r="E39" s="10"/>
      <c r="F39" s="10"/>
      <c r="G39" s="10"/>
      <c r="H39" s="10"/>
      <c r="I39" s="10"/>
      <c r="J39" s="10"/>
      <c r="K39" s="10"/>
    </row>
    <row r="40" spans="2:11" ht="15">
      <c r="B40" s="37"/>
      <c r="C40" s="15"/>
      <c r="D40" s="10"/>
      <c r="E40" s="10"/>
      <c r="F40" s="10"/>
      <c r="G40" s="10"/>
      <c r="H40" s="10"/>
      <c r="I40" s="10"/>
      <c r="J40" s="10"/>
      <c r="K40" s="10"/>
    </row>
    <row r="41" spans="2:11" ht="15">
      <c r="B41" s="37"/>
      <c r="C41" s="15"/>
      <c r="D41" s="10"/>
      <c r="E41" s="10"/>
      <c r="F41" s="10"/>
      <c r="G41" s="10"/>
      <c r="H41" s="10"/>
      <c r="I41" s="10"/>
      <c r="J41" s="10"/>
      <c r="K41" s="10"/>
    </row>
    <row r="42" spans="2:11" ht="15">
      <c r="B42" s="37"/>
      <c r="C42" s="15"/>
      <c r="D42" s="15"/>
      <c r="E42" s="10"/>
      <c r="F42" s="10"/>
      <c r="G42" s="10"/>
      <c r="H42" s="10"/>
      <c r="I42" s="10"/>
      <c r="J42" s="10"/>
      <c r="K42" s="10"/>
    </row>
    <row r="43" spans="1:11" ht="15">
      <c r="A43" s="10"/>
      <c r="B43" s="37"/>
      <c r="C43" s="15"/>
      <c r="D43" s="15"/>
      <c r="E43" s="10"/>
      <c r="F43" s="10"/>
      <c r="G43" s="10"/>
      <c r="H43" s="10"/>
      <c r="I43" s="10"/>
      <c r="J43" s="10"/>
      <c r="K43" s="10"/>
    </row>
    <row r="44" spans="1:11" ht="15">
      <c r="A44" s="15"/>
      <c r="B44" s="37"/>
      <c r="C44" s="15"/>
      <c r="D44" s="15"/>
      <c r="E44" s="10"/>
      <c r="F44" s="10"/>
      <c r="G44" s="10"/>
      <c r="H44" s="10"/>
      <c r="I44" s="10"/>
      <c r="J44" s="10"/>
      <c r="K44" s="10"/>
    </row>
    <row r="45" spans="1:11" ht="15">
      <c r="A45" s="22"/>
      <c r="B45" s="37"/>
      <c r="C45" s="15"/>
      <c r="D45" s="15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37"/>
      <c r="C46" s="10"/>
      <c r="D46" s="10"/>
      <c r="E46" s="10"/>
      <c r="F46" s="10"/>
      <c r="G46" s="10"/>
      <c r="H46" s="10"/>
      <c r="I46" s="10"/>
      <c r="J46" s="10"/>
      <c r="K46" s="10"/>
    </row>
    <row r="47" spans="1:4" ht="15">
      <c r="A47" s="10"/>
      <c r="B47" s="37"/>
      <c r="C47" s="39"/>
      <c r="D47" s="39"/>
    </row>
    <row r="48" spans="2:4" ht="15">
      <c r="B48" s="37"/>
      <c r="C48" s="39"/>
      <c r="D48" s="39"/>
    </row>
    <row r="49" spans="1:4" ht="15">
      <c r="A49" s="39"/>
      <c r="B49" s="39"/>
      <c r="C49" s="39"/>
      <c r="D49" s="39"/>
    </row>
    <row r="50" spans="1:4" ht="15">
      <c r="A50" s="39"/>
      <c r="B50" s="39"/>
      <c r="C50" s="39"/>
      <c r="D50" s="39"/>
    </row>
    <row r="51" spans="1:4" ht="15">
      <c r="A51" s="39"/>
      <c r="B51" s="39"/>
      <c r="C51" s="39"/>
      <c r="D51" s="39"/>
    </row>
    <row r="52" spans="1:4" ht="15">
      <c r="A52" s="39"/>
      <c r="B52" s="39"/>
      <c r="C52" s="39"/>
      <c r="D52" s="39"/>
    </row>
    <row r="53" spans="1:4" ht="15">
      <c r="A53" s="39"/>
      <c r="B53" s="39"/>
      <c r="C53" s="39"/>
      <c r="D53" s="39"/>
    </row>
    <row r="54" spans="1:4" ht="15">
      <c r="A54" s="39"/>
      <c r="B54" s="39"/>
      <c r="C54" s="39"/>
      <c r="D54" s="39"/>
    </row>
    <row r="55" spans="1:4" ht="15">
      <c r="A55" s="39"/>
      <c r="B55" s="39"/>
      <c r="C55" s="39"/>
      <c r="D55" s="39"/>
    </row>
    <row r="56" spans="1:4" ht="15">
      <c r="A56" s="39"/>
      <c r="B56" s="39"/>
      <c r="C56" s="39"/>
      <c r="D56" s="39"/>
    </row>
    <row r="57" spans="1:4" ht="15">
      <c r="A57" s="39"/>
      <c r="B57" s="39"/>
      <c r="C57" s="39"/>
      <c r="D57" s="39"/>
    </row>
    <row r="58" spans="1:4" ht="15">
      <c r="A58" s="39"/>
      <c r="B58" s="39"/>
      <c r="C58" s="39"/>
      <c r="D58" s="39"/>
    </row>
    <row r="59" spans="1:4" ht="15">
      <c r="A59" s="39"/>
      <c r="B59" s="39"/>
      <c r="C59" s="39"/>
      <c r="D59" s="39"/>
    </row>
    <row r="60" spans="1:4" ht="15">
      <c r="A60" s="39"/>
      <c r="B60" s="39"/>
      <c r="C60" s="39"/>
      <c r="D60" s="39"/>
    </row>
    <row r="61" spans="1:4" ht="15">
      <c r="A61" s="39"/>
      <c r="B61" s="39"/>
      <c r="C61" s="39"/>
      <c r="D61" s="39"/>
    </row>
    <row r="62" spans="1:4" ht="15">
      <c r="A62" s="39"/>
      <c r="B62" s="39"/>
      <c r="C62" s="39"/>
      <c r="D62" s="39"/>
    </row>
    <row r="63" spans="1:4" ht="15">
      <c r="A63" s="39"/>
      <c r="B63" s="39"/>
      <c r="C63" s="39"/>
      <c r="D63" s="39"/>
    </row>
    <row r="64" spans="1:4" ht="15">
      <c r="A64" s="39"/>
      <c r="B64" s="39"/>
      <c r="C64" s="39"/>
      <c r="D64" s="39"/>
    </row>
    <row r="65" spans="1:4" ht="15">
      <c r="A65" s="39"/>
      <c r="B65" s="39"/>
      <c r="C65" s="39"/>
      <c r="D65" s="39"/>
    </row>
    <row r="66" spans="1:4" ht="15">
      <c r="A66" s="39"/>
      <c r="B66" s="39"/>
      <c r="C66" s="39"/>
      <c r="D66" s="39"/>
    </row>
    <row r="67" spans="1:4" ht="15">
      <c r="A67" s="39"/>
      <c r="B67" s="39"/>
      <c r="C67" s="39"/>
      <c r="D67" s="39"/>
    </row>
    <row r="68" spans="1:4" ht="15">
      <c r="A68" s="39"/>
      <c r="B68" s="39"/>
      <c r="C68" s="39"/>
      <c r="D68" s="39"/>
    </row>
    <row r="69" spans="1:4" ht="15">
      <c r="A69" s="39"/>
      <c r="B69" s="39"/>
      <c r="C69" s="39"/>
      <c r="D69" s="39"/>
    </row>
    <row r="70" spans="1:4" ht="15">
      <c r="A70" s="39"/>
      <c r="B70" s="39"/>
      <c r="C70" s="39"/>
      <c r="D70" s="39"/>
    </row>
    <row r="71" spans="1:4" ht="15">
      <c r="A71" s="39"/>
      <c r="B71" s="39"/>
      <c r="C71" s="39"/>
      <c r="D71" s="39"/>
    </row>
    <row r="72" spans="1:4" ht="15">
      <c r="A72" s="39"/>
      <c r="B72" s="39"/>
      <c r="C72" s="39"/>
      <c r="D72" s="39"/>
    </row>
    <row r="73" spans="1:4" ht="15">
      <c r="A73" s="39"/>
      <c r="B73" s="39"/>
      <c r="C73" s="39"/>
      <c r="D73" s="39"/>
    </row>
    <row r="74" spans="1:4" ht="15">
      <c r="A74" s="39"/>
      <c r="B74" s="39"/>
      <c r="C74" s="39"/>
      <c r="D74" s="39"/>
    </row>
    <row r="75" spans="1:4" ht="15">
      <c r="A75" s="39"/>
      <c r="B75" s="39"/>
      <c r="C75" s="39"/>
      <c r="D75" s="39"/>
    </row>
    <row r="76" spans="1:4" ht="15">
      <c r="A76" s="39"/>
      <c r="B76" s="39"/>
      <c r="C76" s="39"/>
      <c r="D76" s="39"/>
    </row>
    <row r="77" spans="1:4" ht="15">
      <c r="A77" s="39"/>
      <c r="B77" s="39"/>
      <c r="C77" s="39"/>
      <c r="D77" s="39"/>
    </row>
    <row r="78" spans="1:4" ht="15">
      <c r="A78" s="39"/>
      <c r="B78" s="39"/>
      <c r="C78" s="39"/>
      <c r="D78" s="39"/>
    </row>
    <row r="79" spans="1:4" ht="15">
      <c r="A79" s="39"/>
      <c r="B79" s="39"/>
      <c r="C79" s="39"/>
      <c r="D79" s="39"/>
    </row>
    <row r="80" spans="1:4" ht="15">
      <c r="A80" s="39"/>
      <c r="B80" s="39"/>
      <c r="C80" s="39"/>
      <c r="D80" s="39"/>
    </row>
    <row r="81" spans="1:4" ht="15">
      <c r="A81" s="39"/>
      <c r="B81" s="39"/>
      <c r="C81" s="39"/>
      <c r="D81" s="39"/>
    </row>
    <row r="82" spans="1:4" ht="15">
      <c r="A82" s="39"/>
      <c r="B82" s="39"/>
      <c r="C82" s="39"/>
      <c r="D82" s="39"/>
    </row>
    <row r="83" spans="1:4" ht="15">
      <c r="A83" s="39"/>
      <c r="B83" s="39"/>
      <c r="C83" s="39"/>
      <c r="D83" s="39"/>
    </row>
    <row r="84" spans="1:4" ht="15">
      <c r="A84" s="39"/>
      <c r="B84" s="39"/>
      <c r="C84" s="39"/>
      <c r="D84" s="39"/>
    </row>
    <row r="85" spans="1:4" ht="15">
      <c r="A85" s="39"/>
      <c r="B85" s="39"/>
      <c r="C85" s="39"/>
      <c r="D85" s="39"/>
    </row>
    <row r="86" spans="1:4" ht="15">
      <c r="A86" s="39"/>
      <c r="B86" s="39"/>
      <c r="C86" s="39"/>
      <c r="D86" s="39"/>
    </row>
    <row r="87" spans="1:4" ht="15">
      <c r="A87" s="39"/>
      <c r="B87" s="39"/>
      <c r="C87" s="39"/>
      <c r="D87" s="39"/>
    </row>
    <row r="88" spans="1:4" ht="15">
      <c r="A88" s="39"/>
      <c r="B88" s="39"/>
      <c r="C88" s="39"/>
      <c r="D88" s="39"/>
    </row>
    <row r="89" spans="1:4" ht="15">
      <c r="A89" s="39"/>
      <c r="B89" s="39"/>
      <c r="C89" s="39"/>
      <c r="D89" s="39"/>
    </row>
    <row r="90" spans="1:4" ht="15">
      <c r="A90" s="39"/>
      <c r="B90" s="39"/>
      <c r="C90" s="39"/>
      <c r="D90" s="39"/>
    </row>
    <row r="91" spans="1:4" ht="15">
      <c r="A91" s="39"/>
      <c r="B91" s="39"/>
      <c r="C91" s="39"/>
      <c r="D91" s="39"/>
    </row>
    <row r="92" spans="1:4" ht="15">
      <c r="A92" s="39"/>
      <c r="B92" s="39"/>
      <c r="C92" s="39"/>
      <c r="D92" s="39"/>
    </row>
    <row r="93" spans="1:4" ht="15">
      <c r="A93" s="39"/>
      <c r="B93" s="39"/>
      <c r="C93" s="39"/>
      <c r="D93" s="39"/>
    </row>
    <row r="94" spans="1:4" ht="15">
      <c r="A94" s="39"/>
      <c r="B94" s="39"/>
      <c r="C94" s="39"/>
      <c r="D94" s="39"/>
    </row>
    <row r="95" spans="1:4" ht="15">
      <c r="A95" s="39"/>
      <c r="B95" s="39"/>
      <c r="C95" s="39"/>
      <c r="D95" s="39"/>
    </row>
    <row r="96" spans="1:4" ht="15">
      <c r="A96" s="39"/>
      <c r="B96" s="39"/>
      <c r="C96" s="39"/>
      <c r="D96" s="39"/>
    </row>
    <row r="97" spans="1:4" ht="15">
      <c r="A97" s="39"/>
      <c r="B97" s="39"/>
      <c r="C97" s="39"/>
      <c r="D97" s="39"/>
    </row>
    <row r="98" spans="1:4" ht="15">
      <c r="A98" s="39"/>
      <c r="B98" s="39"/>
      <c r="C98" s="39"/>
      <c r="D98" s="39"/>
    </row>
    <row r="99" spans="1:4" ht="15">
      <c r="A99" s="39"/>
      <c r="B99" s="39"/>
      <c r="C99" s="39"/>
      <c r="D99" s="39"/>
    </row>
    <row r="100" spans="1:4" ht="15">
      <c r="A100" s="39"/>
      <c r="B100" s="39"/>
      <c r="C100" s="39"/>
      <c r="D100" s="39"/>
    </row>
    <row r="101" spans="1:4" ht="15">
      <c r="A101" s="39"/>
      <c r="B101" s="39"/>
      <c r="C101" s="39"/>
      <c r="D101" s="39"/>
    </row>
    <row r="102" spans="1:4" ht="15">
      <c r="A102" s="39"/>
      <c r="B102" s="39"/>
      <c r="C102" s="39"/>
      <c r="D102" s="39"/>
    </row>
    <row r="103" spans="1:4" ht="15">
      <c r="A103" s="39"/>
      <c r="B103" s="39"/>
      <c r="C103" s="39"/>
      <c r="D103" s="39"/>
    </row>
    <row r="104" spans="1:4" ht="15">
      <c r="A104" s="39"/>
      <c r="B104" s="39"/>
      <c r="C104" s="39"/>
      <c r="D104" s="39"/>
    </row>
    <row r="105" spans="1:4" ht="15">
      <c r="A105" s="39"/>
      <c r="B105" s="39"/>
      <c r="C105" s="39"/>
      <c r="D105" s="39"/>
    </row>
    <row r="106" spans="1:4" ht="15">
      <c r="A106" s="39"/>
      <c r="B106" s="39"/>
      <c r="C106" s="39"/>
      <c r="D106" s="39"/>
    </row>
    <row r="107" spans="1:4" ht="15">
      <c r="A107" s="39"/>
      <c r="B107" s="39"/>
      <c r="C107" s="39"/>
      <c r="D107" s="39"/>
    </row>
    <row r="108" spans="1:4" ht="15">
      <c r="A108" s="39"/>
      <c r="B108" s="39"/>
      <c r="C108" s="39"/>
      <c r="D108" s="39"/>
    </row>
    <row r="109" spans="1:4" ht="15">
      <c r="A109" s="39"/>
      <c r="B109" s="39"/>
      <c r="C109" s="39"/>
      <c r="D109" s="39"/>
    </row>
    <row r="110" spans="1:4" ht="15">
      <c r="A110" s="39"/>
      <c r="B110" s="39"/>
      <c r="C110" s="39"/>
      <c r="D110" s="39"/>
    </row>
    <row r="111" spans="1:4" ht="15">
      <c r="A111" s="39"/>
      <c r="B111" s="39"/>
      <c r="C111" s="39"/>
      <c r="D111" s="39"/>
    </row>
    <row r="112" spans="1:4" ht="15">
      <c r="A112" s="39"/>
      <c r="B112" s="39"/>
      <c r="C112" s="39"/>
      <c r="D112" s="39"/>
    </row>
    <row r="113" spans="1:4" ht="15">
      <c r="A113" s="39"/>
      <c r="B113" s="39"/>
      <c r="C113" s="39"/>
      <c r="D113" s="39"/>
    </row>
    <row r="114" spans="1:4" ht="15">
      <c r="A114" s="39"/>
      <c r="B114" s="39"/>
      <c r="C114" s="39"/>
      <c r="D114" s="39"/>
    </row>
    <row r="115" spans="1:4" ht="15">
      <c r="A115" s="39"/>
      <c r="B115" s="39"/>
      <c r="C115" s="39"/>
      <c r="D115" s="39"/>
    </row>
    <row r="116" spans="1:4" ht="15">
      <c r="A116" s="39"/>
      <c r="B116" s="39"/>
      <c r="C116" s="39"/>
      <c r="D116" s="39"/>
    </row>
    <row r="117" spans="1:4" ht="15">
      <c r="A117" s="39"/>
      <c r="B117" s="39"/>
      <c r="C117" s="39"/>
      <c r="D117" s="39"/>
    </row>
    <row r="118" spans="1:4" ht="15">
      <c r="A118" s="39"/>
      <c r="B118" s="39"/>
      <c r="C118" s="39"/>
      <c r="D118" s="39"/>
    </row>
  </sheetData>
  <mergeCells count="2">
    <mergeCell ref="E5:E7"/>
    <mergeCell ref="F6:F7"/>
  </mergeCells>
  <printOptions horizontalCentered="1"/>
  <pageMargins left="0.33" right="0.3" top="0.5" bottom="0.25" header="0.5" footer="0.5"/>
  <pageSetup horizontalDpi="600" verticalDpi="600" orientation="landscape" scale="75" r:id="rId2"/>
  <headerFooter alignWithMargins="0">
    <oddFooter>&amp;C&amp;10&amp;F
&amp;   Demolition Sheet 4 
&amp;
Page &amp;P of &amp;N</oddFooter>
  </headerFooter>
  <colBreaks count="1" manualBreakCount="1">
    <brk id="5" max="16383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Telesto Solutions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jcoleman</dc:creator>
  <cp:keywords/>
  <dc:description/>
  <cp:lastModifiedBy>April Tischer</cp:lastModifiedBy>
  <cp:lastPrinted>2014-10-09T18:15:56Z</cp:lastPrinted>
  <dcterms:created xsi:type="dcterms:W3CDTF">2007-05-04T19:06:34Z</dcterms:created>
  <dcterms:modified xsi:type="dcterms:W3CDTF">2014-12-07T20:48:00Z</dcterms:modified>
  <cp:category/>
  <cp:version/>
  <cp:contentType/>
  <cp:contentStatus/>
</cp:coreProperties>
</file>