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ARP\Projects\Grant\GR002RE---Continental - Cobre\FA &amp; Reclamation Cost Estimates\2019 0405 Cost Estimate Submittal by FMI\Attachment 2 NPV Cals and Supporting Information\Attachment 2D\"/>
    </mc:Choice>
  </mc:AlternateContent>
  <xr:revisionPtr revIDLastSave="0" documentId="8_{4E02EB8A-FAD1-469B-B452-ECBD804D502A}" xr6:coauthVersionLast="45" xr6:coauthVersionMax="45" xr10:uidLastSave="{00000000-0000-0000-0000-000000000000}"/>
  <bookViews>
    <workbookView xWindow="6555" yWindow="660" windowWidth="21600" windowHeight="11385" xr2:uid="{FB7C9B39-AA2F-43C0-9D56-7A5E3AC957A5}"/>
  </bookViews>
  <sheets>
    <sheet name="NPV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2" i="2" l="1"/>
  <c r="F112" i="2"/>
  <c r="C112" i="2"/>
  <c r="B112" i="2"/>
  <c r="H111" i="2"/>
  <c r="I111" i="2" s="1"/>
  <c r="E111" i="2"/>
  <c r="D111" i="2"/>
  <c r="H110" i="2"/>
  <c r="I110" i="2" s="1"/>
  <c r="D110" i="2"/>
  <c r="E110" i="2" s="1"/>
  <c r="H109" i="2"/>
  <c r="I109" i="2" s="1"/>
  <c r="E109" i="2"/>
  <c r="D109" i="2"/>
  <c r="H108" i="2"/>
  <c r="I108" i="2" s="1"/>
  <c r="D108" i="2"/>
  <c r="E108" i="2" s="1"/>
  <c r="H107" i="2"/>
  <c r="I107" i="2" s="1"/>
  <c r="E107" i="2"/>
  <c r="D107" i="2"/>
  <c r="H106" i="2"/>
  <c r="I106" i="2" s="1"/>
  <c r="D106" i="2"/>
  <c r="E106" i="2" s="1"/>
  <c r="H105" i="2"/>
  <c r="I105" i="2" s="1"/>
  <c r="E105" i="2"/>
  <c r="D105" i="2"/>
  <c r="H104" i="2"/>
  <c r="I104" i="2" s="1"/>
  <c r="D104" i="2"/>
  <c r="E104" i="2" s="1"/>
  <c r="H103" i="2"/>
  <c r="I103" i="2" s="1"/>
  <c r="E103" i="2"/>
  <c r="D103" i="2"/>
  <c r="H102" i="2"/>
  <c r="I102" i="2" s="1"/>
  <c r="D102" i="2"/>
  <c r="E102" i="2" s="1"/>
  <c r="H101" i="2"/>
  <c r="I101" i="2" s="1"/>
  <c r="E101" i="2"/>
  <c r="D101" i="2"/>
  <c r="H100" i="2"/>
  <c r="I100" i="2" s="1"/>
  <c r="D100" i="2"/>
  <c r="E100" i="2" s="1"/>
  <c r="H99" i="2"/>
  <c r="I99" i="2" s="1"/>
  <c r="E99" i="2"/>
  <c r="D99" i="2"/>
  <c r="H98" i="2"/>
  <c r="I98" i="2" s="1"/>
  <c r="D98" i="2"/>
  <c r="E98" i="2" s="1"/>
  <c r="H97" i="2"/>
  <c r="I97" i="2" s="1"/>
  <c r="E97" i="2"/>
  <c r="D97" i="2"/>
  <c r="H96" i="2"/>
  <c r="I96" i="2" s="1"/>
  <c r="D96" i="2"/>
  <c r="E96" i="2" s="1"/>
  <c r="H95" i="2"/>
  <c r="I95" i="2" s="1"/>
  <c r="E95" i="2"/>
  <c r="D95" i="2"/>
  <c r="H94" i="2"/>
  <c r="I94" i="2" s="1"/>
  <c r="D94" i="2"/>
  <c r="E94" i="2" s="1"/>
  <c r="H93" i="2"/>
  <c r="I93" i="2" s="1"/>
  <c r="E93" i="2"/>
  <c r="D93" i="2"/>
  <c r="H92" i="2"/>
  <c r="I92" i="2" s="1"/>
  <c r="D92" i="2"/>
  <c r="E92" i="2" s="1"/>
  <c r="H91" i="2"/>
  <c r="I91" i="2" s="1"/>
  <c r="E91" i="2"/>
  <c r="D91" i="2"/>
  <c r="H90" i="2"/>
  <c r="I90" i="2" s="1"/>
  <c r="D90" i="2"/>
  <c r="E90" i="2" s="1"/>
  <c r="H89" i="2"/>
  <c r="I89" i="2" s="1"/>
  <c r="E89" i="2"/>
  <c r="D89" i="2"/>
  <c r="H88" i="2"/>
  <c r="I88" i="2" s="1"/>
  <c r="D88" i="2"/>
  <c r="E88" i="2" s="1"/>
  <c r="H87" i="2"/>
  <c r="I87" i="2" s="1"/>
  <c r="E87" i="2"/>
  <c r="D87" i="2"/>
  <c r="H86" i="2"/>
  <c r="I86" i="2" s="1"/>
  <c r="D86" i="2"/>
  <c r="E86" i="2" s="1"/>
  <c r="H85" i="2"/>
  <c r="I85" i="2" s="1"/>
  <c r="E85" i="2"/>
  <c r="D85" i="2"/>
  <c r="H84" i="2"/>
  <c r="I84" i="2" s="1"/>
  <c r="D84" i="2"/>
  <c r="E84" i="2" s="1"/>
  <c r="H83" i="2"/>
  <c r="I83" i="2" s="1"/>
  <c r="E83" i="2"/>
  <c r="D83" i="2"/>
  <c r="H82" i="2"/>
  <c r="I82" i="2" s="1"/>
  <c r="D82" i="2"/>
  <c r="E82" i="2" s="1"/>
  <c r="H81" i="2"/>
  <c r="I81" i="2" s="1"/>
  <c r="E81" i="2"/>
  <c r="D81" i="2"/>
  <c r="H80" i="2"/>
  <c r="I80" i="2" s="1"/>
  <c r="D80" i="2"/>
  <c r="E80" i="2" s="1"/>
  <c r="H79" i="2"/>
  <c r="I79" i="2" s="1"/>
  <c r="E79" i="2"/>
  <c r="D79" i="2"/>
  <c r="H78" i="2"/>
  <c r="I78" i="2" s="1"/>
  <c r="D78" i="2"/>
  <c r="E78" i="2" s="1"/>
  <c r="H77" i="2"/>
  <c r="I77" i="2" s="1"/>
  <c r="E77" i="2"/>
  <c r="D77" i="2"/>
  <c r="H76" i="2"/>
  <c r="I76" i="2" s="1"/>
  <c r="D76" i="2"/>
  <c r="E76" i="2" s="1"/>
  <c r="H75" i="2"/>
  <c r="I75" i="2" s="1"/>
  <c r="E75" i="2"/>
  <c r="D75" i="2"/>
  <c r="H74" i="2"/>
  <c r="I74" i="2" s="1"/>
  <c r="D74" i="2"/>
  <c r="E74" i="2" s="1"/>
  <c r="H73" i="2"/>
  <c r="I73" i="2" s="1"/>
  <c r="E73" i="2"/>
  <c r="D73" i="2"/>
  <c r="H72" i="2"/>
  <c r="I72" i="2" s="1"/>
  <c r="D72" i="2"/>
  <c r="E72" i="2" s="1"/>
  <c r="H71" i="2"/>
  <c r="I71" i="2" s="1"/>
  <c r="E71" i="2"/>
  <c r="D71" i="2"/>
  <c r="H70" i="2"/>
  <c r="I70" i="2" s="1"/>
  <c r="D70" i="2"/>
  <c r="E70" i="2" s="1"/>
  <c r="H69" i="2"/>
  <c r="I69" i="2" s="1"/>
  <c r="E69" i="2"/>
  <c r="D69" i="2"/>
  <c r="H68" i="2"/>
  <c r="I68" i="2" s="1"/>
  <c r="D68" i="2"/>
  <c r="E68" i="2" s="1"/>
  <c r="H67" i="2"/>
  <c r="I67" i="2" s="1"/>
  <c r="E67" i="2"/>
  <c r="D67" i="2"/>
  <c r="H66" i="2"/>
  <c r="I66" i="2" s="1"/>
  <c r="D66" i="2"/>
  <c r="E66" i="2" s="1"/>
  <c r="H65" i="2"/>
  <c r="I65" i="2" s="1"/>
  <c r="E65" i="2"/>
  <c r="D65" i="2"/>
  <c r="H64" i="2"/>
  <c r="I64" i="2" s="1"/>
  <c r="D64" i="2"/>
  <c r="E64" i="2" s="1"/>
  <c r="H63" i="2"/>
  <c r="I63" i="2" s="1"/>
  <c r="E63" i="2"/>
  <c r="D63" i="2"/>
  <c r="H62" i="2"/>
  <c r="I62" i="2" s="1"/>
  <c r="D62" i="2"/>
  <c r="E62" i="2" s="1"/>
  <c r="H61" i="2"/>
  <c r="I61" i="2" s="1"/>
  <c r="E61" i="2"/>
  <c r="D61" i="2"/>
  <c r="H60" i="2"/>
  <c r="I60" i="2" s="1"/>
  <c r="D60" i="2"/>
  <c r="E60" i="2" s="1"/>
  <c r="H59" i="2"/>
  <c r="I59" i="2" s="1"/>
  <c r="E59" i="2"/>
  <c r="D59" i="2"/>
  <c r="H58" i="2"/>
  <c r="I58" i="2" s="1"/>
  <c r="D58" i="2"/>
  <c r="E58" i="2" s="1"/>
  <c r="H57" i="2"/>
  <c r="I57" i="2" s="1"/>
  <c r="E57" i="2"/>
  <c r="D57" i="2"/>
  <c r="H56" i="2"/>
  <c r="I56" i="2" s="1"/>
  <c r="D56" i="2"/>
  <c r="E56" i="2" s="1"/>
  <c r="H55" i="2"/>
  <c r="I55" i="2" s="1"/>
  <c r="E55" i="2"/>
  <c r="D55" i="2"/>
  <c r="H54" i="2"/>
  <c r="I54" i="2" s="1"/>
  <c r="D54" i="2"/>
  <c r="E54" i="2" s="1"/>
  <c r="H53" i="2"/>
  <c r="I53" i="2" s="1"/>
  <c r="E53" i="2"/>
  <c r="D53" i="2"/>
  <c r="H52" i="2"/>
  <c r="I52" i="2" s="1"/>
  <c r="D52" i="2"/>
  <c r="E52" i="2" s="1"/>
  <c r="H51" i="2"/>
  <c r="I51" i="2" s="1"/>
  <c r="E51" i="2"/>
  <c r="D51" i="2"/>
  <c r="H50" i="2"/>
  <c r="I50" i="2" s="1"/>
  <c r="D50" i="2"/>
  <c r="E50" i="2" s="1"/>
  <c r="H49" i="2"/>
  <c r="I49" i="2" s="1"/>
  <c r="E49" i="2"/>
  <c r="D49" i="2"/>
  <c r="H48" i="2"/>
  <c r="I48" i="2" s="1"/>
  <c r="D48" i="2"/>
  <c r="E48" i="2" s="1"/>
  <c r="H47" i="2"/>
  <c r="I47" i="2" s="1"/>
  <c r="E47" i="2"/>
  <c r="D47" i="2"/>
  <c r="H46" i="2"/>
  <c r="I46" i="2" s="1"/>
  <c r="D46" i="2"/>
  <c r="E46" i="2" s="1"/>
  <c r="H45" i="2"/>
  <c r="I45" i="2" s="1"/>
  <c r="E45" i="2"/>
  <c r="D45" i="2"/>
  <c r="H44" i="2"/>
  <c r="I44" i="2" s="1"/>
  <c r="D44" i="2"/>
  <c r="E44" i="2" s="1"/>
  <c r="H43" i="2"/>
  <c r="I43" i="2" s="1"/>
  <c r="E43" i="2"/>
  <c r="D43" i="2"/>
  <c r="H42" i="2"/>
  <c r="I42" i="2" s="1"/>
  <c r="D42" i="2"/>
  <c r="E42" i="2" s="1"/>
  <c r="H41" i="2"/>
  <c r="I41" i="2" s="1"/>
  <c r="E41" i="2"/>
  <c r="D41" i="2"/>
  <c r="H40" i="2"/>
  <c r="I40" i="2" s="1"/>
  <c r="D40" i="2"/>
  <c r="E40" i="2" s="1"/>
  <c r="H39" i="2"/>
  <c r="I39" i="2" s="1"/>
  <c r="E39" i="2"/>
  <c r="D39" i="2"/>
  <c r="H38" i="2"/>
  <c r="I38" i="2" s="1"/>
  <c r="D38" i="2"/>
  <c r="E38" i="2" s="1"/>
  <c r="H37" i="2"/>
  <c r="I37" i="2" s="1"/>
  <c r="E37" i="2"/>
  <c r="D37" i="2"/>
  <c r="H36" i="2"/>
  <c r="I36" i="2" s="1"/>
  <c r="D36" i="2"/>
  <c r="E36" i="2" s="1"/>
  <c r="H35" i="2"/>
  <c r="I35" i="2" s="1"/>
  <c r="E35" i="2"/>
  <c r="D35" i="2"/>
  <c r="H34" i="2"/>
  <c r="I34" i="2" s="1"/>
  <c r="D34" i="2"/>
  <c r="E34" i="2" s="1"/>
  <c r="H33" i="2"/>
  <c r="I33" i="2" s="1"/>
  <c r="E33" i="2"/>
  <c r="D33" i="2"/>
  <c r="H32" i="2"/>
  <c r="I32" i="2" s="1"/>
  <c r="D32" i="2"/>
  <c r="E32" i="2" s="1"/>
  <c r="H31" i="2"/>
  <c r="I31" i="2" s="1"/>
  <c r="E31" i="2"/>
  <c r="D31" i="2"/>
  <c r="H30" i="2"/>
  <c r="I30" i="2" s="1"/>
  <c r="D30" i="2"/>
  <c r="E30" i="2" s="1"/>
  <c r="H29" i="2"/>
  <c r="I29" i="2" s="1"/>
  <c r="E29" i="2"/>
  <c r="D29" i="2"/>
  <c r="H28" i="2"/>
  <c r="I28" i="2" s="1"/>
  <c r="D28" i="2"/>
  <c r="E28" i="2" s="1"/>
  <c r="H27" i="2"/>
  <c r="I27" i="2" s="1"/>
  <c r="E27" i="2"/>
  <c r="D27" i="2"/>
  <c r="H26" i="2"/>
  <c r="I26" i="2" s="1"/>
  <c r="D26" i="2"/>
  <c r="E26" i="2" s="1"/>
  <c r="H25" i="2"/>
  <c r="I25" i="2" s="1"/>
  <c r="E25" i="2"/>
  <c r="D25" i="2"/>
  <c r="H24" i="2"/>
  <c r="I24" i="2" s="1"/>
  <c r="D24" i="2"/>
  <c r="E24" i="2" s="1"/>
  <c r="H23" i="2"/>
  <c r="I23" i="2" s="1"/>
  <c r="E23" i="2"/>
  <c r="D23" i="2"/>
  <c r="H22" i="2"/>
  <c r="I22" i="2" s="1"/>
  <c r="D22" i="2"/>
  <c r="E22" i="2" s="1"/>
  <c r="H21" i="2"/>
  <c r="I21" i="2" s="1"/>
  <c r="E21" i="2"/>
  <c r="D21" i="2"/>
  <c r="H20" i="2"/>
  <c r="I20" i="2" s="1"/>
  <c r="D20" i="2"/>
  <c r="E20" i="2" s="1"/>
  <c r="H19" i="2"/>
  <c r="I19" i="2" s="1"/>
  <c r="E19" i="2"/>
  <c r="D19" i="2"/>
  <c r="H18" i="2"/>
  <c r="I18" i="2" s="1"/>
  <c r="D18" i="2"/>
  <c r="E18" i="2" s="1"/>
  <c r="H17" i="2"/>
  <c r="I17" i="2" s="1"/>
  <c r="E17" i="2"/>
  <c r="D17" i="2"/>
  <c r="H16" i="2"/>
  <c r="I16" i="2" s="1"/>
  <c r="D16" i="2"/>
  <c r="E16" i="2" s="1"/>
  <c r="H15" i="2"/>
  <c r="I15" i="2" s="1"/>
  <c r="E15" i="2"/>
  <c r="D15" i="2"/>
  <c r="H14" i="2"/>
  <c r="I14" i="2" s="1"/>
  <c r="D14" i="2"/>
  <c r="E14" i="2" s="1"/>
  <c r="H13" i="2"/>
  <c r="I13" i="2" s="1"/>
  <c r="E13" i="2"/>
  <c r="D13" i="2"/>
  <c r="H12" i="2"/>
  <c r="H112" i="2" s="1"/>
  <c r="H4" i="2" s="1"/>
  <c r="D12" i="2"/>
  <c r="D112" i="2" s="1"/>
  <c r="H3" i="2" s="1"/>
  <c r="H5" i="2" s="1"/>
  <c r="E12" i="2" l="1"/>
  <c r="E112" i="2" s="1"/>
  <c r="I3" i="2" s="1"/>
  <c r="I12" i="2"/>
  <c r="I112" i="2" s="1"/>
  <c r="I4" i="2" s="1"/>
  <c r="I5" i="2" l="1"/>
</calcChain>
</file>

<file path=xl/sharedStrings.xml><?xml version="1.0" encoding="utf-8"?>
<sst xmlns="http://schemas.openxmlformats.org/spreadsheetml/2006/main" count="32" uniqueCount="24">
  <si>
    <t>Yr 1-10</t>
  </si>
  <si>
    <t>Yr 11-100</t>
  </si>
  <si>
    <t>Component</t>
  </si>
  <si>
    <t>Current Cost</t>
  </si>
  <si>
    <t>NPV</t>
  </si>
  <si>
    <t>Escalation</t>
  </si>
  <si>
    <t>Discount Rate</t>
  </si>
  <si>
    <t>Earthwork</t>
  </si>
  <si>
    <t>Water Management</t>
  </si>
  <si>
    <t>Water Treatment</t>
  </si>
  <si>
    <t>Total</t>
  </si>
  <si>
    <t xml:space="preserve">Earthwork </t>
  </si>
  <si>
    <t>Water Management and  Treatment</t>
  </si>
  <si>
    <t>Year</t>
  </si>
  <si>
    <r>
      <t>Capital</t>
    </r>
    <r>
      <rPr>
        <sz val="10"/>
        <color theme="1"/>
        <rFont val="Calibri"/>
        <family val="2"/>
      </rPr>
      <t>¹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</si>
  <si>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 O&amp;M</t>
    </r>
    <r>
      <rPr>
        <sz val="10"/>
        <color theme="1"/>
        <rFont val="Calibri"/>
        <family val="2"/>
      </rPr>
      <t>²</t>
    </r>
  </si>
  <si>
    <r>
      <t xml:space="preserve"> Capital Cost</t>
    </r>
    <r>
      <rPr>
        <sz val="10"/>
        <color theme="1"/>
        <rFont val="Calibri"/>
        <family val="2"/>
      </rPr>
      <t>³</t>
    </r>
  </si>
  <si>
    <r>
      <t xml:space="preserve"> O&amp;M</t>
    </r>
    <r>
      <rPr>
        <sz val="10"/>
        <color theme="1"/>
        <rFont val="Calibri"/>
        <family val="2"/>
      </rPr>
      <t>⁴</t>
    </r>
  </si>
  <si>
    <t xml:space="preserve">Total </t>
  </si>
  <si>
    <t>Notes</t>
  </si>
  <si>
    <t>Includes all earthwork direct and indirect costs - Refer to Earthwork Cash Flow sheets from the S Stockpile_Tailing  Earthwork cost estimate spreadsheets</t>
  </si>
  <si>
    <t>Includes all revegetation and all other maintenance costs -Refer to Earthwork Cash Flow sheets from the S Stockpile_Tailing  Earthwork cost estimate spreadsheets</t>
  </si>
  <si>
    <t xml:space="preserve">Includes water management capital and capital removal costs - Refer to Water Management Summary and Water Management Worksheet #3  </t>
  </si>
  <si>
    <t xml:space="preserve">Includes routine maintanance and replacement O&amp;M-Refer to Water Management Summary and Water Management Worksheet #3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</si>
</sst>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3" fontId="2" fillId="0" borderId="0" xfId="0" applyNumberFormat="1" applyFont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/>
    <xf numFmtId="42" fontId="2" fillId="0" borderId="12" xfId="2" applyNumberFormat="1" applyFont="1" applyBorder="1"/>
    <xf numFmtId="42" fontId="2" fillId="0" borderId="13" xfId="2" applyNumberFormat="1" applyFont="1" applyBorder="1"/>
    <xf numFmtId="0" fontId="2" fillId="0" borderId="11" xfId="0" applyFont="1" applyBorder="1" applyAlignment="1">
      <alignment horizontal="left"/>
    </xf>
    <xf numFmtId="10" fontId="2" fillId="0" borderId="14" xfId="3" applyNumberFormat="1" applyFont="1" applyBorder="1" applyAlignment="1">
      <alignment horizontal="center"/>
    </xf>
    <xf numFmtId="10" fontId="2" fillId="0" borderId="13" xfId="3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10" fontId="2" fillId="0" borderId="16" xfId="3" applyNumberFormat="1" applyFont="1" applyFill="1" applyBorder="1" applyAlignment="1">
      <alignment horizontal="center"/>
    </xf>
    <xf numFmtId="10" fontId="2" fillId="0" borderId="16" xfId="3" applyNumberFormat="1" applyFont="1" applyBorder="1" applyAlignment="1">
      <alignment horizontal="center"/>
    </xf>
    <xf numFmtId="10" fontId="2" fillId="0" borderId="17" xfId="3" applyNumberFormat="1" applyFont="1" applyBorder="1" applyAlignment="1">
      <alignment horizontal="center"/>
    </xf>
    <xf numFmtId="3" fontId="3" fillId="0" borderId="18" xfId="0" applyNumberFormat="1" applyFont="1" applyBorder="1"/>
    <xf numFmtId="5" fontId="3" fillId="0" borderId="19" xfId="2" applyNumberFormat="1" applyFont="1" applyBorder="1"/>
    <xf numFmtId="42" fontId="3" fillId="0" borderId="17" xfId="2" applyNumberFormat="1" applyFont="1" applyBorder="1"/>
    <xf numFmtId="10" fontId="2" fillId="0" borderId="20" xfId="3" applyNumberFormat="1" applyFont="1" applyFill="1" applyBorder="1" applyAlignment="1">
      <alignment horizontal="center"/>
    </xf>
    <xf numFmtId="10" fontId="2" fillId="0" borderId="20" xfId="3" applyNumberFormat="1" applyFont="1" applyBorder="1" applyAlignment="1">
      <alignment horizontal="center"/>
    </xf>
    <xf numFmtId="3" fontId="2" fillId="0" borderId="20" xfId="0" applyNumberFormat="1" applyFont="1" applyBorder="1"/>
    <xf numFmtId="10" fontId="2" fillId="0" borderId="0" xfId="3" applyNumberFormat="1" applyFont="1" applyFill="1" applyBorder="1" applyAlignment="1">
      <alignment horizontal="center"/>
    </xf>
    <xf numFmtId="10" fontId="2" fillId="0" borderId="0" xfId="3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2" fillId="0" borderId="19" xfId="4" applyNumberFormat="1" applyFont="1" applyBorder="1" applyAlignment="1">
      <alignment horizontal="center"/>
    </xf>
    <xf numFmtId="3" fontId="2" fillId="0" borderId="16" xfId="0" applyNumberFormat="1" applyFont="1" applyBorder="1"/>
    <xf numFmtId="3" fontId="2" fillId="0" borderId="17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6" fillId="2" borderId="2" xfId="5" applyNumberFormat="1" applyFont="1" applyFill="1" applyBorder="1" applyAlignment="1">
      <alignment horizontal="right"/>
    </xf>
    <xf numFmtId="3" fontId="6" fillId="0" borderId="9" xfId="6" applyNumberFormat="1" applyFont="1" applyBorder="1" applyAlignment="1">
      <alignment horizontal="right"/>
    </xf>
    <xf numFmtId="3" fontId="2" fillId="0" borderId="9" xfId="0" applyNumberFormat="1" applyFont="1" applyBorder="1"/>
    <xf numFmtId="3" fontId="2" fillId="0" borderId="10" xfId="0" applyNumberFormat="1" applyFont="1" applyBorder="1"/>
    <xf numFmtId="3" fontId="6" fillId="0" borderId="30" xfId="7" applyNumberFormat="1" applyFont="1" applyBorder="1" applyAlignment="1">
      <alignment horizontal="right"/>
    </xf>
    <xf numFmtId="3" fontId="2" fillId="0" borderId="30" xfId="1" applyNumberFormat="1" applyFont="1" applyBorder="1" applyAlignment="1">
      <alignment horizontal="right"/>
    </xf>
    <xf numFmtId="3" fontId="2" fillId="0" borderId="4" xfId="0" applyNumberFormat="1" applyFont="1" applyBorder="1"/>
    <xf numFmtId="3" fontId="6" fillId="2" borderId="8" xfId="5" applyNumberFormat="1" applyFont="1" applyFill="1" applyBorder="1" applyAlignment="1">
      <alignment horizontal="right"/>
    </xf>
    <xf numFmtId="37" fontId="6" fillId="0" borderId="8" xfId="5" applyNumberFormat="1" applyFont="1" applyBorder="1"/>
    <xf numFmtId="3" fontId="6" fillId="0" borderId="31" xfId="7" applyNumberFormat="1" applyFont="1" applyBorder="1" applyAlignment="1">
      <alignment horizontal="right"/>
    </xf>
    <xf numFmtId="3" fontId="2" fillId="0" borderId="31" xfId="1" applyNumberFormat="1" applyFont="1" applyBorder="1" applyAlignment="1">
      <alignment horizontal="right"/>
    </xf>
    <xf numFmtId="3" fontId="6" fillId="0" borderId="32" xfId="5" applyNumberFormat="1" applyFont="1" applyBorder="1" applyAlignment="1">
      <alignment horizontal="right"/>
    </xf>
    <xf numFmtId="3" fontId="6" fillId="0" borderId="33" xfId="6" applyNumberFormat="1" applyFont="1" applyBorder="1" applyAlignment="1">
      <alignment horizontal="right"/>
    </xf>
    <xf numFmtId="3" fontId="2" fillId="0" borderId="33" xfId="0" applyNumberFormat="1" applyFont="1" applyBorder="1"/>
    <xf numFmtId="3" fontId="2" fillId="0" borderId="34" xfId="0" applyNumberFormat="1" applyFont="1" applyBorder="1"/>
    <xf numFmtId="3" fontId="6" fillId="2" borderId="32" xfId="5" applyNumberFormat="1" applyFont="1" applyFill="1" applyBorder="1" applyAlignment="1">
      <alignment horizontal="right"/>
    </xf>
    <xf numFmtId="3" fontId="6" fillId="0" borderId="35" xfId="7" applyNumberFormat="1" applyFont="1" applyBorder="1" applyAlignment="1">
      <alignment horizontal="right"/>
    </xf>
    <xf numFmtId="3" fontId="2" fillId="0" borderId="35" xfId="1" applyNumberFormat="1" applyFont="1" applyBorder="1" applyAlignment="1">
      <alignment horizontal="right"/>
    </xf>
    <xf numFmtId="3" fontId="2" fillId="0" borderId="36" xfId="0" applyNumberFormat="1" applyFont="1" applyBorder="1"/>
    <xf numFmtId="3" fontId="6" fillId="0" borderId="8" xfId="5" applyNumberFormat="1" applyFont="1" applyBorder="1" applyAlignment="1">
      <alignment horizontal="right"/>
    </xf>
    <xf numFmtId="3" fontId="6" fillId="0" borderId="35" xfId="6" applyNumberFormat="1" applyFont="1" applyBorder="1" applyAlignment="1">
      <alignment horizontal="right"/>
    </xf>
    <xf numFmtId="37" fontId="6" fillId="0" borderId="32" xfId="5" applyNumberFormat="1" applyFont="1" applyBorder="1"/>
    <xf numFmtId="0" fontId="6" fillId="2" borderId="32" xfId="5" applyFont="1" applyFill="1" applyBorder="1" applyAlignment="1">
      <alignment horizontal="right"/>
    </xf>
    <xf numFmtId="3" fontId="6" fillId="0" borderId="35" xfId="7" applyNumberFormat="1" applyFont="1" applyBorder="1"/>
    <xf numFmtId="0" fontId="3" fillId="0" borderId="15" xfId="0" applyFont="1" applyBorder="1" applyAlignment="1">
      <alignment horizontal="center"/>
    </xf>
    <xf numFmtId="3" fontId="3" fillId="0" borderId="37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38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</cellXfs>
  <cellStyles count="8">
    <cellStyle name="Comma" xfId="1" builtinId="3"/>
    <cellStyle name="Comma 48" xfId="6" xr:uid="{8EFF6C44-A929-4333-8C94-2B51EE4979D1}"/>
    <cellStyle name="Currency" xfId="2" builtinId="4"/>
    <cellStyle name="Currency 2 16" xfId="7" xr:uid="{707F7157-DC11-4977-B491-8CCC7B56CC96}"/>
    <cellStyle name="Normal" xfId="0" builtinId="0"/>
    <cellStyle name="Normal 2" xfId="5" xr:uid="{359B092A-1EE1-4DDD-9639-854B087BE14B}"/>
    <cellStyle name="Normal 20" xfId="4" xr:uid="{4AEA737C-92E0-49F3-A8B3-52E554EFD87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A11C-3A67-4B25-9709-8988B30FA60B}">
  <dimension ref="A1:J119"/>
  <sheetViews>
    <sheetView tabSelected="1" workbookViewId="0">
      <selection activeCell="I17" sqref="I17"/>
    </sheetView>
  </sheetViews>
  <sheetFormatPr defaultRowHeight="15" x14ac:dyDescent="0.25"/>
  <cols>
    <col min="2" max="2" width="15.140625" customWidth="1"/>
    <col min="4" max="4" width="10.140625" customWidth="1"/>
    <col min="5" max="5" width="19.28515625" customWidth="1"/>
    <col min="8" max="8" width="17" customWidth="1"/>
    <col min="9" max="9" width="16.5703125" customWidth="1"/>
  </cols>
  <sheetData>
    <row r="1" spans="1:10" ht="15.75" thickBot="1" x14ac:dyDescent="0.3">
      <c r="B1" s="1"/>
      <c r="C1" s="2"/>
      <c r="D1" s="2"/>
      <c r="E1" s="2"/>
      <c r="F1" s="3"/>
      <c r="G1" s="3"/>
      <c r="H1" s="3"/>
      <c r="I1" s="3"/>
      <c r="J1" s="3"/>
    </row>
    <row r="2" spans="1:10" x14ac:dyDescent="0.25">
      <c r="B2" s="4"/>
      <c r="C2" s="5"/>
      <c r="D2" s="5" t="s">
        <v>0</v>
      </c>
      <c r="E2" s="6" t="s">
        <v>1</v>
      </c>
      <c r="F2" s="3"/>
      <c r="G2" s="7" t="s">
        <v>2</v>
      </c>
      <c r="H2" s="8" t="s">
        <v>3</v>
      </c>
      <c r="I2" s="9" t="s">
        <v>4</v>
      </c>
      <c r="J2" s="3"/>
    </row>
    <row r="3" spans="1:10" x14ac:dyDescent="0.25">
      <c r="B3" s="10"/>
      <c r="C3" s="11" t="s">
        <v>5</v>
      </c>
      <c r="D3" s="11" t="s">
        <v>6</v>
      </c>
      <c r="E3" s="12" t="s">
        <v>6</v>
      </c>
      <c r="F3" s="3"/>
      <c r="G3" s="13" t="s">
        <v>7</v>
      </c>
      <c r="H3" s="14">
        <f>+D112</f>
        <v>22821162.591591563</v>
      </c>
      <c r="I3" s="15">
        <f>+E112</f>
        <v>19330195.416798115</v>
      </c>
      <c r="J3" s="3"/>
    </row>
    <row r="4" spans="1:10" x14ac:dyDescent="0.25">
      <c r="B4" s="16" t="s">
        <v>7</v>
      </c>
      <c r="C4" s="17">
        <v>3.4099999999999998E-2</v>
      </c>
      <c r="D4" s="17">
        <v>7.0900000000000005E-2</v>
      </c>
      <c r="E4" s="18">
        <v>7.2700000000000001E-2</v>
      </c>
      <c r="F4" s="3"/>
      <c r="G4" s="13" t="s">
        <v>8</v>
      </c>
      <c r="H4" s="14">
        <f>H112</f>
        <v>2144515.8436561055</v>
      </c>
      <c r="I4" s="15">
        <f>I112</f>
        <v>1530858.3287731002</v>
      </c>
      <c r="J4" s="3"/>
    </row>
    <row r="5" spans="1:10" ht="15.75" thickBot="1" x14ac:dyDescent="0.3">
      <c r="B5" s="19" t="s">
        <v>9</v>
      </c>
      <c r="C5" s="20">
        <v>2.9899999999999999E-2</v>
      </c>
      <c r="D5" s="21">
        <v>7.0900000000000005E-2</v>
      </c>
      <c r="E5" s="22">
        <v>7.2700000000000001E-2</v>
      </c>
      <c r="F5" s="3"/>
      <c r="G5" s="23" t="s">
        <v>10</v>
      </c>
      <c r="H5" s="24">
        <f>SUM(H3:H4)</f>
        <v>24965678.435247667</v>
      </c>
      <c r="I5" s="25">
        <f>SUM(I3:I4)</f>
        <v>20861053.745571215</v>
      </c>
      <c r="J5" s="3"/>
    </row>
    <row r="6" spans="1:10" x14ac:dyDescent="0.25">
      <c r="B6" s="26"/>
      <c r="C6" s="27"/>
      <c r="D6" s="27"/>
      <c r="E6" s="28"/>
      <c r="F6" s="3"/>
      <c r="G6" s="3"/>
      <c r="H6" s="3"/>
      <c r="I6" s="3"/>
      <c r="J6" s="3"/>
    </row>
    <row r="7" spans="1:10" x14ac:dyDescent="0.25">
      <c r="B7" s="29"/>
      <c r="C7" s="30"/>
      <c r="D7" s="30"/>
      <c r="E7" s="3"/>
      <c r="F7" s="3"/>
      <c r="G7" s="3"/>
      <c r="H7" s="3"/>
      <c r="I7" s="3"/>
      <c r="J7" s="3"/>
    </row>
    <row r="8" spans="1:10" ht="15.75" thickBot="1" x14ac:dyDescent="0.3">
      <c r="B8" s="1"/>
      <c r="C8" s="2"/>
      <c r="D8" s="2"/>
      <c r="E8" s="2"/>
      <c r="F8" s="3"/>
      <c r="G8" s="3"/>
      <c r="H8" s="3"/>
      <c r="I8" s="3"/>
      <c r="J8" s="3"/>
    </row>
    <row r="9" spans="1:10" ht="15.75" thickBot="1" x14ac:dyDescent="0.3">
      <c r="B9" s="31" t="s">
        <v>11</v>
      </c>
      <c r="C9" s="32"/>
      <c r="D9" s="32"/>
      <c r="E9" s="33"/>
      <c r="F9" s="34" t="s">
        <v>12</v>
      </c>
      <c r="G9" s="34"/>
      <c r="H9" s="34"/>
      <c r="I9" s="35"/>
      <c r="J9" s="3"/>
    </row>
    <row r="10" spans="1:10" x14ac:dyDescent="0.25">
      <c r="B10" s="36" t="s">
        <v>3</v>
      </c>
      <c r="C10" s="36"/>
      <c r="D10" s="36"/>
      <c r="E10" s="37" t="s">
        <v>4</v>
      </c>
      <c r="F10" s="38" t="s">
        <v>3</v>
      </c>
      <c r="G10" s="38"/>
      <c r="H10" s="39"/>
      <c r="I10" s="40" t="s">
        <v>4</v>
      </c>
      <c r="J10" s="3"/>
    </row>
    <row r="11" spans="1:10" ht="15.75" thickBot="1" x14ac:dyDescent="0.3">
      <c r="A11" s="41" t="s">
        <v>13</v>
      </c>
      <c r="B11" s="42" t="s">
        <v>14</v>
      </c>
      <c r="C11" s="43" t="s">
        <v>15</v>
      </c>
      <c r="D11" s="43" t="s">
        <v>10</v>
      </c>
      <c r="E11" s="44"/>
      <c r="F11" s="45" t="s">
        <v>16</v>
      </c>
      <c r="G11" s="46" t="s">
        <v>17</v>
      </c>
      <c r="H11" s="47" t="s">
        <v>18</v>
      </c>
      <c r="I11" s="48"/>
      <c r="J11" s="3"/>
    </row>
    <row r="12" spans="1:10" x14ac:dyDescent="0.25">
      <c r="A12" s="49">
        <v>1</v>
      </c>
      <c r="B12" s="50">
        <v>300000</v>
      </c>
      <c r="C12" s="51">
        <v>12339.568000000001</v>
      </c>
      <c r="D12" s="51">
        <f>SUM(B12,C12)</f>
        <v>312339.56800000003</v>
      </c>
      <c r="E12" s="52">
        <f>D12*((1+$C$4)/(1+$D$4))^(A12-$A$12)</f>
        <v>312339.56800000003</v>
      </c>
      <c r="F12" s="49">
        <v>105863.54988568033</v>
      </c>
      <c r="G12" s="53">
        <v>120514.60952052924</v>
      </c>
      <c r="H12" s="54">
        <f>SUM(F12:G12)</f>
        <v>226378.15940620957</v>
      </c>
      <c r="I12" s="55">
        <f>H12*((1+$C$5)/(1+$D$5))^(A12-$A$12)</f>
        <v>226378.15940620957</v>
      </c>
      <c r="J12" s="3"/>
    </row>
    <row r="13" spans="1:10" x14ac:dyDescent="0.25">
      <c r="A13" s="56">
        <v>2</v>
      </c>
      <c r="B13" s="50">
        <v>4391941.4288155315</v>
      </c>
      <c r="C13" s="51">
        <v>31185.738006553031</v>
      </c>
      <c r="D13" s="51">
        <f t="shared" ref="D13:D76" si="0">SUM(B13,C13)</f>
        <v>4423127.1668220842</v>
      </c>
      <c r="E13" s="52">
        <f t="shared" ref="E13:E21" si="1">D13*((1+$C$4)/(1+$D$4))^(A13-$A$12)</f>
        <v>4271132.5083674639</v>
      </c>
      <c r="F13" s="57">
        <v>0</v>
      </c>
      <c r="G13" s="58">
        <v>120514.60952052924</v>
      </c>
      <c r="H13" s="59">
        <f t="shared" ref="H13:H76" si="2">SUM(F13:G13)</f>
        <v>120514.60952052924</v>
      </c>
      <c r="I13" s="52">
        <f t="shared" ref="I13:I21" si="3">H13*((1+$C$5)/(1+$D$5))^(A13-$A$12)</f>
        <v>115900.64090502668</v>
      </c>
      <c r="J13" s="3"/>
    </row>
    <row r="14" spans="1:10" x14ac:dyDescent="0.25">
      <c r="A14" s="56">
        <v>3</v>
      </c>
      <c r="B14" s="50">
        <v>5237432.2320925267</v>
      </c>
      <c r="C14" s="51">
        <v>53659.976300399387</v>
      </c>
      <c r="D14" s="51">
        <f t="shared" si="0"/>
        <v>5291092.2083929265</v>
      </c>
      <c r="E14" s="52">
        <f t="shared" si="1"/>
        <v>4933698.0811742321</v>
      </c>
      <c r="F14" s="57">
        <v>0</v>
      </c>
      <c r="G14" s="58">
        <v>120514.60952052924</v>
      </c>
      <c r="H14" s="59">
        <f t="shared" si="2"/>
        <v>120514.60952052924</v>
      </c>
      <c r="I14" s="52">
        <f t="shared" si="3"/>
        <v>111463.32063506114</v>
      </c>
      <c r="J14" s="3"/>
    </row>
    <row r="15" spans="1:10" x14ac:dyDescent="0.25">
      <c r="A15" s="56">
        <v>4</v>
      </c>
      <c r="B15" s="50">
        <v>4324774.8313984703</v>
      </c>
      <c r="C15" s="51">
        <v>72217.929094997249</v>
      </c>
      <c r="D15" s="51">
        <f t="shared" si="0"/>
        <v>4396992.7604934676</v>
      </c>
      <c r="E15" s="52">
        <f t="shared" si="1"/>
        <v>3959101.2565230373</v>
      </c>
      <c r="F15" s="57">
        <v>0</v>
      </c>
      <c r="G15" s="58">
        <v>120514.60952052924</v>
      </c>
      <c r="H15" s="59">
        <f t="shared" si="2"/>
        <v>120514.60952052924</v>
      </c>
      <c r="I15" s="52">
        <f t="shared" si="3"/>
        <v>107195.88563082405</v>
      </c>
      <c r="J15" s="3"/>
    </row>
    <row r="16" spans="1:10" x14ac:dyDescent="0.25">
      <c r="A16" s="60">
        <v>5</v>
      </c>
      <c r="B16" s="61">
        <v>4737786.1149276439</v>
      </c>
      <c r="C16" s="62">
        <v>110211.57701795542</v>
      </c>
      <c r="D16" s="62">
        <f t="shared" si="0"/>
        <v>4847997.6919455994</v>
      </c>
      <c r="E16" s="63">
        <f t="shared" si="1"/>
        <v>4215187.3540249867</v>
      </c>
      <c r="F16" s="64">
        <v>0</v>
      </c>
      <c r="G16" s="65">
        <v>120514.60952052924</v>
      </c>
      <c r="H16" s="66">
        <f t="shared" si="2"/>
        <v>120514.60952052924</v>
      </c>
      <c r="I16" s="63">
        <f t="shared" si="3"/>
        <v>103091.83174076544</v>
      </c>
      <c r="J16" s="67"/>
    </row>
    <row r="17" spans="1:10" x14ac:dyDescent="0.25">
      <c r="A17" s="56">
        <v>6</v>
      </c>
      <c r="B17" s="50">
        <v>300000</v>
      </c>
      <c r="C17" s="51">
        <v>110211.57701795542</v>
      </c>
      <c r="D17" s="51">
        <f t="shared" si="0"/>
        <v>410211.57701795542</v>
      </c>
      <c r="E17" s="52">
        <f t="shared" si="1"/>
        <v>344410.20454025117</v>
      </c>
      <c r="F17" s="68">
        <v>211048.75585307981</v>
      </c>
      <c r="G17" s="58">
        <v>113325.95952052923</v>
      </c>
      <c r="H17" s="59">
        <f t="shared" si="2"/>
        <v>324374.71537360904</v>
      </c>
      <c r="I17" s="52">
        <f t="shared" si="3"/>
        <v>266856.44245145988</v>
      </c>
      <c r="J17" s="3"/>
    </row>
    <row r="18" spans="1:10" x14ac:dyDescent="0.25">
      <c r="A18" s="56">
        <v>7</v>
      </c>
      <c r="B18" s="50">
        <v>0</v>
      </c>
      <c r="C18" s="51">
        <v>110211.57701795542</v>
      </c>
      <c r="D18" s="51">
        <f t="shared" si="0"/>
        <v>110211.57701795542</v>
      </c>
      <c r="E18" s="52">
        <f t="shared" si="1"/>
        <v>89352.957972627424</v>
      </c>
      <c r="F18" s="68">
        <v>0</v>
      </c>
      <c r="G18" s="58">
        <v>93500.608943148793</v>
      </c>
      <c r="H18" s="59">
        <f t="shared" si="2"/>
        <v>93500.608943148793</v>
      </c>
      <c r="I18" s="52">
        <f t="shared" si="3"/>
        <v>73976.073614190886</v>
      </c>
      <c r="J18" s="3"/>
    </row>
    <row r="19" spans="1:10" x14ac:dyDescent="0.25">
      <c r="A19" s="56">
        <v>8</v>
      </c>
      <c r="B19" s="50">
        <v>0</v>
      </c>
      <c r="C19" s="51">
        <v>110211.57701795542</v>
      </c>
      <c r="D19" s="51">
        <f t="shared" si="0"/>
        <v>110211.57701795542</v>
      </c>
      <c r="E19" s="52">
        <f t="shared" si="1"/>
        <v>86282.466933881806</v>
      </c>
      <c r="F19" s="57">
        <v>0</v>
      </c>
      <c r="G19" s="58">
        <v>93500.608943148793</v>
      </c>
      <c r="H19" s="59">
        <f t="shared" si="2"/>
        <v>93500.608943148793</v>
      </c>
      <c r="I19" s="52">
        <f t="shared" si="3"/>
        <v>71143.858637832833</v>
      </c>
      <c r="J19" s="3"/>
    </row>
    <row r="20" spans="1:10" x14ac:dyDescent="0.25">
      <c r="A20" s="56">
        <v>9</v>
      </c>
      <c r="B20" s="50">
        <v>0</v>
      </c>
      <c r="C20" s="51">
        <v>110211.57701795542</v>
      </c>
      <c r="D20" s="51">
        <f t="shared" si="0"/>
        <v>110211.57701795542</v>
      </c>
      <c r="E20" s="52">
        <f t="shared" si="1"/>
        <v>83317.489080518411</v>
      </c>
      <c r="F20" s="57">
        <v>0</v>
      </c>
      <c r="G20" s="58">
        <v>93500.608943148793</v>
      </c>
      <c r="H20" s="59">
        <f t="shared" si="2"/>
        <v>93500.608943148793</v>
      </c>
      <c r="I20" s="52">
        <f t="shared" si="3"/>
        <v>68420.076581477319</v>
      </c>
      <c r="J20" s="3"/>
    </row>
    <row r="21" spans="1:10" x14ac:dyDescent="0.25">
      <c r="A21" s="64">
        <v>10</v>
      </c>
      <c r="B21" s="69">
        <v>0</v>
      </c>
      <c r="C21" s="62">
        <v>110211.57701795542</v>
      </c>
      <c r="D21" s="62">
        <f t="shared" si="0"/>
        <v>110211.57701795542</v>
      </c>
      <c r="E21" s="63">
        <f t="shared" si="1"/>
        <v>80454.398597594642</v>
      </c>
      <c r="F21" s="70">
        <v>19612.125</v>
      </c>
      <c r="G21" s="65">
        <v>93500.608943148793</v>
      </c>
      <c r="H21" s="66">
        <f t="shared" si="2"/>
        <v>113112.73394314879</v>
      </c>
      <c r="I21" s="63">
        <f t="shared" si="3"/>
        <v>79602.508839173592</v>
      </c>
      <c r="J21" s="67"/>
    </row>
    <row r="22" spans="1:10" x14ac:dyDescent="0.25">
      <c r="A22" s="56">
        <v>11</v>
      </c>
      <c r="B22" s="50">
        <v>0</v>
      </c>
      <c r="C22" s="51">
        <v>110211.57701795542</v>
      </c>
      <c r="D22" s="51">
        <f t="shared" si="0"/>
        <v>110211.57701795542</v>
      </c>
      <c r="E22" s="52">
        <f>D22*((1+$C$4)/(1+$E$4))^(A22-$A$12)</f>
        <v>76395.854305702524</v>
      </c>
      <c r="F22" s="57">
        <v>0</v>
      </c>
      <c r="G22" s="58">
        <v>85238.008673858494</v>
      </c>
      <c r="H22" s="59">
        <f t="shared" si="2"/>
        <v>85238.008673858494</v>
      </c>
      <c r="I22" s="52">
        <f>H22*((1+$C$5)/(1+$E$5))^(A22-$A$12)</f>
        <v>56728.469984055839</v>
      </c>
      <c r="J22" s="3"/>
    </row>
    <row r="23" spans="1:10" x14ac:dyDescent="0.25">
      <c r="A23" s="56">
        <v>12</v>
      </c>
      <c r="B23" s="50">
        <v>0</v>
      </c>
      <c r="C23" s="51">
        <v>110211.57701795542</v>
      </c>
      <c r="D23" s="51">
        <f t="shared" si="0"/>
        <v>110211.57701795542</v>
      </c>
      <c r="E23" s="52">
        <f t="shared" ref="E23:E86" si="4">D23*((1+$C$4)/(1+$E$4))^(A23-$A$12)</f>
        <v>73646.828505199024</v>
      </c>
      <c r="F23" s="57">
        <v>0</v>
      </c>
      <c r="G23" s="58">
        <v>85238.008673858494</v>
      </c>
      <c r="H23" s="59">
        <f t="shared" si="2"/>
        <v>85238.008673858494</v>
      </c>
      <c r="I23" s="52">
        <f t="shared" ref="I23:I86" si="5">H23*((1+$C$5)/(1+$E$5))^(A23-$A$12)</f>
        <v>54465.042636878075</v>
      </c>
      <c r="J23" s="3"/>
    </row>
    <row r="24" spans="1:10" x14ac:dyDescent="0.25">
      <c r="A24" s="56">
        <v>13</v>
      </c>
      <c r="B24" s="50">
        <v>0</v>
      </c>
      <c r="C24" s="51">
        <v>110211.57701795542</v>
      </c>
      <c r="D24" s="51">
        <f t="shared" si="0"/>
        <v>110211.57701795542</v>
      </c>
      <c r="E24" s="52">
        <f t="shared" si="4"/>
        <v>70996.723554792858</v>
      </c>
      <c r="F24" s="57">
        <v>153263.99400000001</v>
      </c>
      <c r="G24" s="58">
        <v>81643.683673858497</v>
      </c>
      <c r="H24" s="59">
        <f t="shared" si="2"/>
        <v>234907.6776738585</v>
      </c>
      <c r="I24" s="52">
        <f t="shared" si="5"/>
        <v>144111.46783728208</v>
      </c>
      <c r="J24" s="3"/>
    </row>
    <row r="25" spans="1:10" x14ac:dyDescent="0.25">
      <c r="A25" s="56">
        <v>14</v>
      </c>
      <c r="B25" s="50">
        <v>0</v>
      </c>
      <c r="C25" s="51">
        <v>106618.31045795543</v>
      </c>
      <c r="D25" s="51">
        <f t="shared" si="0"/>
        <v>106618.31045795543</v>
      </c>
      <c r="E25" s="52">
        <f t="shared" si="4"/>
        <v>66210.542101953135</v>
      </c>
      <c r="F25" s="57">
        <v>0</v>
      </c>
      <c r="G25" s="58">
        <v>3594.3250000000003</v>
      </c>
      <c r="H25" s="59">
        <f t="shared" si="2"/>
        <v>3594.3250000000003</v>
      </c>
      <c r="I25" s="52">
        <f t="shared" si="5"/>
        <v>2117.0711376474806</v>
      </c>
      <c r="J25" s="3"/>
    </row>
    <row r="26" spans="1:10" x14ac:dyDescent="0.25">
      <c r="A26" s="64">
        <v>15</v>
      </c>
      <c r="B26" s="69">
        <v>0</v>
      </c>
      <c r="C26" s="62">
        <v>106618.31045795543</v>
      </c>
      <c r="D26" s="62">
        <f t="shared" si="0"/>
        <v>106618.31045795543</v>
      </c>
      <c r="E26" s="63">
        <f t="shared" si="4"/>
        <v>63828.02422637245</v>
      </c>
      <c r="F26" s="70">
        <v>0</v>
      </c>
      <c r="G26" s="65">
        <v>3594.3250000000003</v>
      </c>
      <c r="H26" s="66">
        <f t="shared" si="2"/>
        <v>3594.3250000000003</v>
      </c>
      <c r="I26" s="63">
        <f t="shared" si="5"/>
        <v>2032.6014399768248</v>
      </c>
      <c r="J26" s="67"/>
    </row>
    <row r="27" spans="1:10" x14ac:dyDescent="0.25">
      <c r="A27" s="56">
        <v>16</v>
      </c>
      <c r="B27" s="50">
        <v>0</v>
      </c>
      <c r="C27" s="51">
        <v>106618.31045795543</v>
      </c>
      <c r="D27" s="51">
        <f t="shared" si="0"/>
        <v>106618.31045795543</v>
      </c>
      <c r="E27" s="52">
        <f t="shared" si="4"/>
        <v>61531.238792292119</v>
      </c>
      <c r="F27" s="57">
        <v>0</v>
      </c>
      <c r="G27" s="58">
        <v>3594.3250000000003</v>
      </c>
      <c r="H27" s="59">
        <f t="shared" si="2"/>
        <v>3594.3250000000003</v>
      </c>
      <c r="I27" s="52">
        <f t="shared" si="5"/>
        <v>1951.5020257594224</v>
      </c>
      <c r="J27" s="3"/>
    </row>
    <row r="28" spans="1:10" x14ac:dyDescent="0.25">
      <c r="A28" s="56">
        <v>17</v>
      </c>
      <c r="B28" s="50">
        <v>0</v>
      </c>
      <c r="C28" s="51">
        <v>88954.879598181811</v>
      </c>
      <c r="D28" s="51">
        <f t="shared" si="0"/>
        <v>88954.879598181811</v>
      </c>
      <c r="E28" s="52">
        <f t="shared" si="4"/>
        <v>49490.050420882246</v>
      </c>
      <c r="F28" s="57">
        <v>0</v>
      </c>
      <c r="G28" s="58">
        <v>3594.3250000000003</v>
      </c>
      <c r="H28" s="59">
        <f t="shared" si="2"/>
        <v>3594.3250000000003</v>
      </c>
      <c r="I28" s="52">
        <f t="shared" si="5"/>
        <v>1873.6384229790522</v>
      </c>
      <c r="J28" s="3"/>
    </row>
    <row r="29" spans="1:10" x14ac:dyDescent="0.25">
      <c r="A29" s="56">
        <v>18</v>
      </c>
      <c r="B29" s="50">
        <v>0</v>
      </c>
      <c r="C29" s="51">
        <v>88954.879598181811</v>
      </c>
      <c r="D29" s="51">
        <f t="shared" si="0"/>
        <v>88954.879598181811</v>
      </c>
      <c r="E29" s="52">
        <f t="shared" si="4"/>
        <v>47709.202144340758</v>
      </c>
      <c r="F29" s="57">
        <v>0</v>
      </c>
      <c r="G29" s="58">
        <v>3594.3250000000003</v>
      </c>
      <c r="H29" s="59">
        <f t="shared" si="2"/>
        <v>3594.3250000000003</v>
      </c>
      <c r="I29" s="52">
        <f t="shared" si="5"/>
        <v>1798.8815249614302</v>
      </c>
      <c r="J29" s="3"/>
    </row>
    <row r="30" spans="1:10" x14ac:dyDescent="0.25">
      <c r="A30" s="56">
        <v>19</v>
      </c>
      <c r="B30" s="50">
        <v>0</v>
      </c>
      <c r="C30" s="51">
        <v>88954.879598181811</v>
      </c>
      <c r="D30" s="51">
        <f t="shared" si="0"/>
        <v>88954.879598181811</v>
      </c>
      <c r="E30" s="52">
        <f t="shared" si="4"/>
        <v>45992.43585108863</v>
      </c>
      <c r="F30" s="57">
        <v>0</v>
      </c>
      <c r="G30" s="58">
        <v>3594.3250000000003</v>
      </c>
      <c r="H30" s="59">
        <f t="shared" si="2"/>
        <v>3594.3250000000003</v>
      </c>
      <c r="I30" s="52">
        <f t="shared" si="5"/>
        <v>1727.1073763007148</v>
      </c>
      <c r="J30" s="3"/>
    </row>
    <row r="31" spans="1:10" x14ac:dyDescent="0.25">
      <c r="A31" s="64">
        <v>20</v>
      </c>
      <c r="B31" s="69">
        <v>0</v>
      </c>
      <c r="C31" s="62">
        <v>88954.879598181811</v>
      </c>
      <c r="D31" s="62">
        <f t="shared" si="0"/>
        <v>88954.879598181811</v>
      </c>
      <c r="E31" s="63">
        <f t="shared" si="4"/>
        <v>44337.445617237579</v>
      </c>
      <c r="F31" s="70">
        <v>0</v>
      </c>
      <c r="G31" s="65">
        <v>3594.3250000000003</v>
      </c>
      <c r="H31" s="66">
        <f t="shared" si="2"/>
        <v>3594.3250000000003</v>
      </c>
      <c r="I31" s="63">
        <f t="shared" si="5"/>
        <v>1658.1969673274041</v>
      </c>
      <c r="J31" s="67"/>
    </row>
    <row r="32" spans="1:10" x14ac:dyDescent="0.25">
      <c r="A32" s="56">
        <v>21</v>
      </c>
      <c r="B32" s="50">
        <v>0</v>
      </c>
      <c r="C32" s="51">
        <v>38505.854030000002</v>
      </c>
      <c r="D32" s="51">
        <f t="shared" si="0"/>
        <v>38505.854030000002</v>
      </c>
      <c r="E32" s="52">
        <f t="shared" si="4"/>
        <v>18501.711738568512</v>
      </c>
      <c r="F32" s="57">
        <v>0</v>
      </c>
      <c r="G32" s="58">
        <v>3594.3250000000003</v>
      </c>
      <c r="H32" s="59">
        <f t="shared" si="2"/>
        <v>3594.3250000000003</v>
      </c>
      <c r="I32" s="52">
        <f t="shared" si="5"/>
        <v>1592.0360367768189</v>
      </c>
      <c r="J32" s="3"/>
    </row>
    <row r="33" spans="1:10" x14ac:dyDescent="0.25">
      <c r="A33" s="56">
        <v>22</v>
      </c>
      <c r="B33" s="50">
        <v>0</v>
      </c>
      <c r="C33" s="51">
        <v>38505.854030000002</v>
      </c>
      <c r="D33" s="51">
        <f t="shared" si="0"/>
        <v>38505.854030000002</v>
      </c>
      <c r="E33" s="52">
        <f t="shared" si="4"/>
        <v>17835.946778086793</v>
      </c>
      <c r="F33" s="57">
        <v>0</v>
      </c>
      <c r="G33" s="58">
        <v>3594.3250000000003</v>
      </c>
      <c r="H33" s="59">
        <f t="shared" si="2"/>
        <v>3594.3250000000003</v>
      </c>
      <c r="I33" s="52">
        <f t="shared" si="5"/>
        <v>1528.5148823309835</v>
      </c>
      <c r="J33" s="3"/>
    </row>
    <row r="34" spans="1:10" x14ac:dyDescent="0.25">
      <c r="A34" s="56">
        <v>23</v>
      </c>
      <c r="B34" s="50">
        <v>0</v>
      </c>
      <c r="C34" s="51">
        <v>38505.854030000002</v>
      </c>
      <c r="D34" s="51">
        <f t="shared" si="0"/>
        <v>38505.854030000002</v>
      </c>
      <c r="E34" s="52">
        <f t="shared" si="4"/>
        <v>17194.138681103341</v>
      </c>
      <c r="F34" s="57">
        <v>0</v>
      </c>
      <c r="G34" s="58">
        <v>3594.3250000000003</v>
      </c>
      <c r="H34" s="59">
        <f t="shared" si="2"/>
        <v>3594.3250000000003</v>
      </c>
      <c r="I34" s="52">
        <f t="shared" si="5"/>
        <v>1467.5281787197541</v>
      </c>
      <c r="J34" s="3"/>
    </row>
    <row r="35" spans="1:10" x14ac:dyDescent="0.25">
      <c r="A35" s="56">
        <v>24</v>
      </c>
      <c r="B35" s="50">
        <v>0</v>
      </c>
      <c r="C35" s="51">
        <v>38505.854030000002</v>
      </c>
      <c r="D35" s="51">
        <f t="shared" si="0"/>
        <v>38505.854030000002</v>
      </c>
      <c r="E35" s="52">
        <f t="shared" si="4"/>
        <v>16575.425384663897</v>
      </c>
      <c r="F35" s="57">
        <v>0</v>
      </c>
      <c r="G35" s="58">
        <v>3594.3250000000003</v>
      </c>
      <c r="H35" s="59">
        <f t="shared" si="2"/>
        <v>3594.3250000000003</v>
      </c>
      <c r="I35" s="52">
        <f t="shared" si="5"/>
        <v>1408.9748030795886</v>
      </c>
      <c r="J35" s="3"/>
    </row>
    <row r="36" spans="1:10" x14ac:dyDescent="0.25">
      <c r="A36" s="64">
        <v>25</v>
      </c>
      <c r="B36" s="69">
        <v>0</v>
      </c>
      <c r="C36" s="62">
        <v>38505.854030000002</v>
      </c>
      <c r="D36" s="62">
        <f t="shared" si="0"/>
        <v>38505.854030000002</v>
      </c>
      <c r="E36" s="63">
        <f t="shared" si="4"/>
        <v>15978.975846257981</v>
      </c>
      <c r="F36" s="70">
        <v>0</v>
      </c>
      <c r="G36" s="65">
        <v>3594.3250000000003</v>
      </c>
      <c r="H36" s="66">
        <f t="shared" si="2"/>
        <v>3594.3250000000003</v>
      </c>
      <c r="I36" s="63">
        <f t="shared" si="5"/>
        <v>1352.7576672803846</v>
      </c>
      <c r="J36" s="67"/>
    </row>
    <row r="37" spans="1:10" x14ac:dyDescent="0.25">
      <c r="A37" s="56">
        <v>26</v>
      </c>
      <c r="B37" s="50">
        <v>0</v>
      </c>
      <c r="C37" s="51">
        <v>38505.854030000002</v>
      </c>
      <c r="D37" s="51">
        <f t="shared" si="0"/>
        <v>38505.854030000002</v>
      </c>
      <c r="E37" s="52">
        <f t="shared" si="4"/>
        <v>15403.988927580293</v>
      </c>
      <c r="F37" s="57">
        <v>0</v>
      </c>
      <c r="G37" s="58">
        <v>3594.3250000000003</v>
      </c>
      <c r="H37" s="59">
        <f t="shared" si="2"/>
        <v>3594.3250000000003</v>
      </c>
      <c r="I37" s="52">
        <f t="shared" si="5"/>
        <v>1298.7835569423587</v>
      </c>
      <c r="J37" s="3"/>
    </row>
    <row r="38" spans="1:10" x14ac:dyDescent="0.25">
      <c r="A38" s="56">
        <v>27</v>
      </c>
      <c r="B38" s="50">
        <v>0</v>
      </c>
      <c r="C38" s="51">
        <v>38505.854030000002</v>
      </c>
      <c r="D38" s="51">
        <f t="shared" si="0"/>
        <v>38505.854030000002</v>
      </c>
      <c r="E38" s="52">
        <f t="shared" si="4"/>
        <v>14849.692318458823</v>
      </c>
      <c r="F38" s="57">
        <v>0</v>
      </c>
      <c r="G38" s="58">
        <v>3594.3250000000003</v>
      </c>
      <c r="H38" s="59">
        <f t="shared" si="2"/>
        <v>3594.3250000000003</v>
      </c>
      <c r="I38" s="52">
        <f t="shared" si="5"/>
        <v>1246.9629768760467</v>
      </c>
      <c r="J38" s="3"/>
    </row>
    <row r="39" spans="1:10" x14ac:dyDescent="0.25">
      <c r="A39" s="56">
        <v>28</v>
      </c>
      <c r="B39" s="50">
        <v>0</v>
      </c>
      <c r="C39" s="51">
        <v>38505.854030000002</v>
      </c>
      <c r="D39" s="51">
        <f t="shared" si="0"/>
        <v>38505.854030000002</v>
      </c>
      <c r="E39" s="52">
        <f t="shared" si="4"/>
        <v>14315.341499504306</v>
      </c>
      <c r="F39" s="57">
        <v>0</v>
      </c>
      <c r="G39" s="58">
        <v>3594.3250000000003</v>
      </c>
      <c r="H39" s="59">
        <f t="shared" si="2"/>
        <v>3594.3250000000003</v>
      </c>
      <c r="I39" s="52">
        <f t="shared" si="5"/>
        <v>1197.2100026891401</v>
      </c>
      <c r="J39" s="3"/>
    </row>
    <row r="40" spans="1:10" x14ac:dyDescent="0.25">
      <c r="A40" s="56">
        <v>29</v>
      </c>
      <c r="B40" s="50">
        <v>0</v>
      </c>
      <c r="C40" s="51">
        <v>38505.854030000002</v>
      </c>
      <c r="D40" s="51">
        <f t="shared" si="0"/>
        <v>38505.854030000002</v>
      </c>
      <c r="E40" s="52">
        <f t="shared" si="4"/>
        <v>13800.218742087631</v>
      </c>
      <c r="F40" s="57">
        <v>0</v>
      </c>
      <c r="G40" s="58">
        <v>3594.3250000000003</v>
      </c>
      <c r="H40" s="59">
        <f t="shared" si="2"/>
        <v>3594.3250000000003</v>
      </c>
      <c r="I40" s="52">
        <f t="shared" si="5"/>
        <v>1149.4421383141098</v>
      </c>
      <c r="J40" s="3"/>
    </row>
    <row r="41" spans="1:10" x14ac:dyDescent="0.25">
      <c r="A41" s="64">
        <v>30</v>
      </c>
      <c r="B41" s="69">
        <v>0</v>
      </c>
      <c r="C41" s="62">
        <v>38505.854030000002</v>
      </c>
      <c r="D41" s="62">
        <f t="shared" si="0"/>
        <v>38505.854030000002</v>
      </c>
      <c r="E41" s="63">
        <f t="shared" si="4"/>
        <v>13303.632144302062</v>
      </c>
      <c r="F41" s="70">
        <v>0</v>
      </c>
      <c r="G41" s="65">
        <v>3594.3250000000003</v>
      </c>
      <c r="H41" s="66">
        <f t="shared" si="2"/>
        <v>3594.3250000000003</v>
      </c>
      <c r="I41" s="63">
        <f t="shared" si="5"/>
        <v>1103.5801792203802</v>
      </c>
      <c r="J41" s="67"/>
    </row>
    <row r="42" spans="1:10" x14ac:dyDescent="0.25">
      <c r="A42" s="56">
        <v>31</v>
      </c>
      <c r="B42" s="50">
        <v>0</v>
      </c>
      <c r="C42" s="51">
        <v>38505.854030000002</v>
      </c>
      <c r="D42" s="51">
        <f t="shared" si="0"/>
        <v>38505.854030000002</v>
      </c>
      <c r="E42" s="52">
        <f t="shared" si="4"/>
        <v>12824.914701615326</v>
      </c>
      <c r="F42" s="57">
        <v>0</v>
      </c>
      <c r="G42" s="58">
        <v>3594.3250000000003</v>
      </c>
      <c r="H42" s="59">
        <f t="shared" si="2"/>
        <v>3594.3250000000003</v>
      </c>
      <c r="I42" s="52">
        <f t="shared" si="5"/>
        <v>1059.5480810842448</v>
      </c>
      <c r="J42" s="3"/>
    </row>
    <row r="43" spans="1:10" x14ac:dyDescent="0.25">
      <c r="A43" s="56">
        <v>32</v>
      </c>
      <c r="B43" s="50">
        <v>0</v>
      </c>
      <c r="C43" s="51">
        <v>38505.854030000002</v>
      </c>
      <c r="D43" s="51">
        <f t="shared" si="0"/>
        <v>38505.854030000002</v>
      </c>
      <c r="E43" s="52">
        <f t="shared" si="4"/>
        <v>12363.423410963373</v>
      </c>
      <c r="F43" s="57">
        <v>0</v>
      </c>
      <c r="G43" s="58">
        <v>3594.3250000000003</v>
      </c>
      <c r="H43" s="59">
        <f t="shared" si="2"/>
        <v>3594.3250000000003</v>
      </c>
      <c r="I43" s="52">
        <f t="shared" si="5"/>
        <v>1017.272833698764</v>
      </c>
      <c r="J43" s="3"/>
    </row>
    <row r="44" spans="1:10" x14ac:dyDescent="0.25">
      <c r="A44" s="56">
        <v>33</v>
      </c>
      <c r="B44" s="50">
        <v>0</v>
      </c>
      <c r="C44" s="51">
        <v>38505.854030000002</v>
      </c>
      <c r="D44" s="51">
        <f t="shared" si="0"/>
        <v>38505.854030000002</v>
      </c>
      <c r="E44" s="52">
        <f t="shared" si="4"/>
        <v>11918.538407082338</v>
      </c>
      <c r="F44" s="57">
        <v>0</v>
      </c>
      <c r="G44" s="58">
        <v>3594.3250000000003</v>
      </c>
      <c r="H44" s="59">
        <f t="shared" si="2"/>
        <v>3594.3250000000003</v>
      </c>
      <c r="I44" s="52">
        <f t="shared" si="5"/>
        <v>976.684339914568</v>
      </c>
      <c r="J44" s="3"/>
    </row>
    <row r="45" spans="1:10" x14ac:dyDescent="0.25">
      <c r="A45" s="56">
        <v>34</v>
      </c>
      <c r="B45" s="50">
        <v>0</v>
      </c>
      <c r="C45" s="51">
        <v>38505.854030000002</v>
      </c>
      <c r="D45" s="51">
        <f t="shared" si="0"/>
        <v>38505.854030000002</v>
      </c>
      <c r="E45" s="52">
        <f t="shared" si="4"/>
        <v>11489.662129918754</v>
      </c>
      <c r="F45" s="57">
        <v>0</v>
      </c>
      <c r="G45" s="58">
        <v>3594.3250000000003</v>
      </c>
      <c r="H45" s="59">
        <f t="shared" si="2"/>
        <v>3594.3250000000003</v>
      </c>
      <c r="I45" s="52">
        <f t="shared" si="5"/>
        <v>937.7152994108452</v>
      </c>
      <c r="J45" s="3"/>
    </row>
    <row r="46" spans="1:10" x14ac:dyDescent="0.25">
      <c r="A46" s="64">
        <v>35</v>
      </c>
      <c r="B46" s="69">
        <v>0</v>
      </c>
      <c r="C46" s="62">
        <v>38505.854030000002</v>
      </c>
      <c r="D46" s="62">
        <f t="shared" si="0"/>
        <v>38505.854030000002</v>
      </c>
      <c r="E46" s="63">
        <f t="shared" si="4"/>
        <v>11076.218521999612</v>
      </c>
      <c r="F46" s="70">
        <v>0</v>
      </c>
      <c r="G46" s="65">
        <v>3594.3250000000003</v>
      </c>
      <c r="H46" s="66">
        <f t="shared" si="2"/>
        <v>3594.3250000000003</v>
      </c>
      <c r="I46" s="63">
        <f t="shared" si="5"/>
        <v>900.3010971037844</v>
      </c>
      <c r="J46" s="67"/>
    </row>
    <row r="47" spans="1:10" x14ac:dyDescent="0.25">
      <c r="A47" s="56">
        <v>36</v>
      </c>
      <c r="B47" s="50">
        <v>0</v>
      </c>
      <c r="C47" s="51">
        <v>38505.854030000002</v>
      </c>
      <c r="D47" s="51">
        <f t="shared" si="0"/>
        <v>38505.854030000002</v>
      </c>
      <c r="E47" s="52">
        <f t="shared" si="4"/>
        <v>10677.652254684253</v>
      </c>
      <c r="F47" s="57">
        <v>0</v>
      </c>
      <c r="G47" s="58">
        <v>3594.3250000000003</v>
      </c>
      <c r="H47" s="59">
        <f t="shared" si="2"/>
        <v>3594.3250000000003</v>
      </c>
      <c r="I47" s="52">
        <f t="shared" si="5"/>
        <v>864.37969600744634</v>
      </c>
      <c r="J47" s="3"/>
    </row>
    <row r="48" spans="1:10" x14ac:dyDescent="0.25">
      <c r="A48" s="56">
        <v>37</v>
      </c>
      <c r="B48" s="50">
        <v>0</v>
      </c>
      <c r="C48" s="51">
        <v>38505.854030000002</v>
      </c>
      <c r="D48" s="51">
        <f t="shared" si="0"/>
        <v>38505.854030000002</v>
      </c>
      <c r="E48" s="52">
        <f t="shared" si="4"/>
        <v>10293.427982258774</v>
      </c>
      <c r="F48" s="57">
        <v>0</v>
      </c>
      <c r="G48" s="58">
        <v>3594.3250000000003</v>
      </c>
      <c r="H48" s="59">
        <f t="shared" si="2"/>
        <v>3594.3250000000003</v>
      </c>
      <c r="I48" s="52">
        <f t="shared" si="5"/>
        <v>829.89153436941274</v>
      </c>
      <c r="J48" s="3"/>
    </row>
    <row r="49" spans="1:10" x14ac:dyDescent="0.25">
      <c r="A49" s="56">
        <v>38</v>
      </c>
      <c r="B49" s="50">
        <v>0</v>
      </c>
      <c r="C49" s="51">
        <v>38505.854030000002</v>
      </c>
      <c r="D49" s="51">
        <f t="shared" si="0"/>
        <v>38505.854030000002</v>
      </c>
      <c r="E49" s="52">
        <f t="shared" si="4"/>
        <v>9923.0296228710722</v>
      </c>
      <c r="F49" s="57">
        <v>0</v>
      </c>
      <c r="G49" s="58">
        <v>3594.3250000000003</v>
      </c>
      <c r="H49" s="59">
        <f t="shared" si="2"/>
        <v>3594.3250000000003</v>
      </c>
      <c r="I49" s="52">
        <f t="shared" si="5"/>
        <v>796.77942691065368</v>
      </c>
      <c r="J49" s="3"/>
    </row>
    <row r="50" spans="1:10" x14ac:dyDescent="0.25">
      <c r="A50" s="56">
        <v>39</v>
      </c>
      <c r="B50" s="50">
        <v>0</v>
      </c>
      <c r="C50" s="51">
        <v>38505.854030000002</v>
      </c>
      <c r="D50" s="51">
        <f t="shared" si="0"/>
        <v>38505.854030000002</v>
      </c>
      <c r="E50" s="52">
        <f t="shared" si="4"/>
        <v>9565.9596653407061</v>
      </c>
      <c r="F50" s="57">
        <v>0</v>
      </c>
      <c r="G50" s="58">
        <v>3594.3250000000003</v>
      </c>
      <c r="H50" s="59">
        <f t="shared" si="2"/>
        <v>3594.3250000000003</v>
      </c>
      <c r="I50" s="52">
        <f t="shared" si="5"/>
        <v>764.98847000585658</v>
      </c>
      <c r="J50" s="3"/>
    </row>
    <row r="51" spans="1:10" x14ac:dyDescent="0.25">
      <c r="A51" s="64">
        <v>40</v>
      </c>
      <c r="B51" s="69">
        <v>0</v>
      </c>
      <c r="C51" s="62">
        <v>38505.854030000002</v>
      </c>
      <c r="D51" s="62">
        <f t="shared" si="0"/>
        <v>38505.854030000002</v>
      </c>
      <c r="E51" s="63">
        <f t="shared" si="4"/>
        <v>9221.7385009124846</v>
      </c>
      <c r="F51" s="70">
        <v>0</v>
      </c>
      <c r="G51" s="65">
        <v>3594.3250000000003</v>
      </c>
      <c r="H51" s="66">
        <f t="shared" si="2"/>
        <v>3594.3250000000003</v>
      </c>
      <c r="I51" s="63">
        <f t="shared" si="5"/>
        <v>734.46595064699522</v>
      </c>
      <c r="J51" s="67"/>
    </row>
    <row r="52" spans="1:10" x14ac:dyDescent="0.25">
      <c r="A52" s="56">
        <v>41</v>
      </c>
      <c r="B52" s="50">
        <v>0</v>
      </c>
      <c r="C52" s="51">
        <v>15368.817490454545</v>
      </c>
      <c r="D52" s="51">
        <f>SUM(B52,C52)</f>
        <v>15368.817490454545</v>
      </c>
      <c r="E52" s="52">
        <f t="shared" si="4"/>
        <v>3548.221747830095</v>
      </c>
      <c r="F52" s="57">
        <v>0</v>
      </c>
      <c r="G52" s="58">
        <v>3594.3250000000003</v>
      </c>
      <c r="H52" s="59">
        <f t="shared" si="2"/>
        <v>3594.3250000000003</v>
      </c>
      <c r="I52" s="52">
        <f t="shared" si="5"/>
        <v>705.16125903919124</v>
      </c>
      <c r="J52" s="3"/>
    </row>
    <row r="53" spans="1:10" x14ac:dyDescent="0.25">
      <c r="A53" s="56">
        <v>42</v>
      </c>
      <c r="B53" s="50">
        <v>0</v>
      </c>
      <c r="C53" s="51">
        <v>15368.817490454545</v>
      </c>
      <c r="D53" s="51">
        <f t="shared" si="0"/>
        <v>15368.817490454545</v>
      </c>
      <c r="E53" s="52">
        <f t="shared" si="4"/>
        <v>3420.542658181319</v>
      </c>
      <c r="F53" s="57">
        <v>0</v>
      </c>
      <c r="G53" s="58">
        <v>3594.3250000000003</v>
      </c>
      <c r="H53" s="59">
        <f t="shared" si="2"/>
        <v>3594.3250000000003</v>
      </c>
      <c r="I53" s="52">
        <f t="shared" si="5"/>
        <v>677.02580468394058</v>
      </c>
      <c r="J53" s="3"/>
    </row>
    <row r="54" spans="1:10" x14ac:dyDescent="0.25">
      <c r="A54" s="56">
        <v>43</v>
      </c>
      <c r="B54" s="50">
        <v>0</v>
      </c>
      <c r="C54" s="51">
        <v>15368.817490454545</v>
      </c>
      <c r="D54" s="51">
        <f t="shared" si="0"/>
        <v>15368.817490454545</v>
      </c>
      <c r="E54" s="52">
        <f t="shared" si="4"/>
        <v>3297.4579685143117</v>
      </c>
      <c r="F54" s="57">
        <v>0</v>
      </c>
      <c r="G54" s="58">
        <v>3594.3250000000003</v>
      </c>
      <c r="H54" s="59">
        <f t="shared" si="2"/>
        <v>3594.3250000000003</v>
      </c>
      <c r="I54" s="52">
        <f t="shared" si="5"/>
        <v>650.01293581056268</v>
      </c>
      <c r="J54" s="3"/>
    </row>
    <row r="55" spans="1:10" x14ac:dyDescent="0.25">
      <c r="A55" s="56">
        <v>44</v>
      </c>
      <c r="B55" s="50">
        <v>0</v>
      </c>
      <c r="C55" s="51">
        <v>15368.817490454545</v>
      </c>
      <c r="D55" s="51">
        <f t="shared" si="0"/>
        <v>15368.817490454545</v>
      </c>
      <c r="E55" s="52">
        <f t="shared" si="4"/>
        <v>3178.8023540977438</v>
      </c>
      <c r="F55" s="57">
        <v>0</v>
      </c>
      <c r="G55" s="58">
        <v>3594.3250000000003</v>
      </c>
      <c r="H55" s="59">
        <f t="shared" si="2"/>
        <v>3594.3250000000003</v>
      </c>
      <c r="I55" s="52">
        <f t="shared" si="5"/>
        <v>624.07786202227885</v>
      </c>
      <c r="J55" s="3"/>
    </row>
    <row r="56" spans="1:10" x14ac:dyDescent="0.25">
      <c r="A56" s="64">
        <v>45</v>
      </c>
      <c r="B56" s="69">
        <v>0</v>
      </c>
      <c r="C56" s="62">
        <v>15368.817490454545</v>
      </c>
      <c r="D56" s="62">
        <f t="shared" si="0"/>
        <v>15368.817490454545</v>
      </c>
      <c r="E56" s="63">
        <f t="shared" si="4"/>
        <v>3064.4164392397474</v>
      </c>
      <c r="F56" s="70">
        <v>0</v>
      </c>
      <c r="G56" s="65">
        <v>3594.3250000000003</v>
      </c>
      <c r="H56" s="66">
        <f t="shared" si="2"/>
        <v>3594.3250000000003</v>
      </c>
      <c r="I56" s="63">
        <f t="shared" si="5"/>
        <v>599.17758002866128</v>
      </c>
      <c r="J56" s="67"/>
    </row>
    <row r="57" spans="1:10" x14ac:dyDescent="0.25">
      <c r="A57" s="56">
        <v>46</v>
      </c>
      <c r="B57" s="50">
        <v>0</v>
      </c>
      <c r="C57" s="51">
        <v>15368.817490454545</v>
      </c>
      <c r="D57" s="51">
        <f t="shared" si="0"/>
        <v>15368.817490454545</v>
      </c>
      <c r="E57" s="52">
        <f t="shared" si="4"/>
        <v>2954.1465832178828</v>
      </c>
      <c r="F57" s="57">
        <v>0</v>
      </c>
      <c r="G57" s="58">
        <v>3594.3250000000003</v>
      </c>
      <c r="H57" s="59">
        <f t="shared" si="2"/>
        <v>3594.3250000000003</v>
      </c>
      <c r="I57" s="52">
        <f t="shared" si="5"/>
        <v>575.27080234130551</v>
      </c>
      <c r="J57" s="3"/>
    </row>
    <row r="58" spans="1:10" x14ac:dyDescent="0.25">
      <c r="A58" s="56">
        <v>47</v>
      </c>
      <c r="B58" s="50">
        <v>0</v>
      </c>
      <c r="C58" s="51">
        <v>15368.817490454545</v>
      </c>
      <c r="D58" s="51">
        <f t="shared" si="0"/>
        <v>15368.817490454545</v>
      </c>
      <c r="E58" s="52">
        <f t="shared" si="4"/>
        <v>2847.844673912196</v>
      </c>
      <c r="F58" s="57">
        <v>0</v>
      </c>
      <c r="G58" s="58">
        <v>3594.3250000000003</v>
      </c>
      <c r="H58" s="59">
        <f t="shared" si="2"/>
        <v>3594.3250000000003</v>
      </c>
      <c r="I58" s="52">
        <f t="shared" si="5"/>
        <v>552.31788881449665</v>
      </c>
      <c r="J58" s="3"/>
    </row>
    <row r="59" spans="1:10" x14ac:dyDescent="0.25">
      <c r="A59" s="56">
        <v>48</v>
      </c>
      <c r="B59" s="50">
        <v>0</v>
      </c>
      <c r="C59" s="51">
        <v>15368.817490454545</v>
      </c>
      <c r="D59" s="51">
        <f t="shared" si="0"/>
        <v>15368.817490454545</v>
      </c>
      <c r="E59" s="52">
        <f t="shared" si="4"/>
        <v>2745.3679288641761</v>
      </c>
      <c r="F59" s="57">
        <v>0</v>
      </c>
      <c r="G59" s="58">
        <v>3594.3250000000003</v>
      </c>
      <c r="H59" s="59">
        <f t="shared" si="2"/>
        <v>3594.3250000000003</v>
      </c>
      <c r="I59" s="52">
        <f t="shared" si="5"/>
        <v>530.28078091735824</v>
      </c>
      <c r="J59" s="3"/>
    </row>
    <row r="60" spans="1:10" x14ac:dyDescent="0.25">
      <c r="A60" s="56">
        <v>49</v>
      </c>
      <c r="B60" s="50">
        <v>0</v>
      </c>
      <c r="C60" s="51">
        <v>15368.817490454545</v>
      </c>
      <c r="D60" s="51">
        <f t="shared" si="0"/>
        <v>15368.817490454545</v>
      </c>
      <c r="E60" s="52">
        <f t="shared" si="4"/>
        <v>2646.5787034944019</v>
      </c>
      <c r="F60" s="57">
        <v>0</v>
      </c>
      <c r="G60" s="58">
        <v>3594.3250000000003</v>
      </c>
      <c r="H60" s="59">
        <f t="shared" si="2"/>
        <v>3594.3250000000003</v>
      </c>
      <c r="I60" s="52">
        <f t="shared" si="5"/>
        <v>509.12293862849572</v>
      </c>
      <c r="J60" s="3"/>
    </row>
    <row r="61" spans="1:10" x14ac:dyDescent="0.25">
      <c r="A61" s="64">
        <v>50</v>
      </c>
      <c r="B61" s="69">
        <v>0</v>
      </c>
      <c r="C61" s="62">
        <v>15368.817490454545</v>
      </c>
      <c r="D61" s="62">
        <f t="shared" si="0"/>
        <v>15368.817490454545</v>
      </c>
      <c r="E61" s="63">
        <f t="shared" si="4"/>
        <v>2551.3443062212741</v>
      </c>
      <c r="F61" s="70">
        <v>0</v>
      </c>
      <c r="G61" s="65">
        <v>3594.3250000000003</v>
      </c>
      <c r="H61" s="66">
        <f t="shared" si="2"/>
        <v>3594.3250000000003</v>
      </c>
      <c r="I61" s="63">
        <f t="shared" si="5"/>
        <v>488.8092798485016</v>
      </c>
      <c r="J61" s="67"/>
    </row>
    <row r="62" spans="1:10" x14ac:dyDescent="0.25">
      <c r="A62" s="56">
        <v>51</v>
      </c>
      <c r="B62" s="50">
        <v>0</v>
      </c>
      <c r="C62" s="51">
        <v>15368.817490454545</v>
      </c>
      <c r="D62" s="51">
        <f t="shared" si="0"/>
        <v>15368.817490454545</v>
      </c>
      <c r="E62" s="52">
        <f t="shared" si="4"/>
        <v>2459.5368202325158</v>
      </c>
      <c r="F62" s="57">
        <v>0</v>
      </c>
      <c r="G62" s="58">
        <v>3594.3250000000003</v>
      </c>
      <c r="H62" s="59">
        <f t="shared" si="2"/>
        <v>3594.3250000000003</v>
      </c>
      <c r="I62" s="52">
        <f t="shared" si="5"/>
        <v>469.30612222986093</v>
      </c>
      <c r="J62" s="3"/>
    </row>
    <row r="63" spans="1:10" x14ac:dyDescent="0.25">
      <c r="A63" s="56">
        <v>52</v>
      </c>
      <c r="B63" s="50">
        <v>0</v>
      </c>
      <c r="C63" s="51">
        <v>15368.817490454545</v>
      </c>
      <c r="D63" s="51">
        <f t="shared" si="0"/>
        <v>15368.817490454545</v>
      </c>
      <c r="E63" s="52">
        <f t="shared" si="4"/>
        <v>2371.0329316700331</v>
      </c>
      <c r="F63" s="57">
        <v>0</v>
      </c>
      <c r="G63" s="58">
        <v>3594.3250000000003</v>
      </c>
      <c r="H63" s="59">
        <f t="shared" si="2"/>
        <v>3594.3250000000003</v>
      </c>
      <c r="I63" s="52">
        <f t="shared" si="5"/>
        <v>450.58112732780256</v>
      </c>
      <c r="J63" s="3"/>
    </row>
    <row r="64" spans="1:10" x14ac:dyDescent="0.25">
      <c r="A64" s="56">
        <v>53</v>
      </c>
      <c r="B64" s="50">
        <v>0</v>
      </c>
      <c r="C64" s="51">
        <v>15368.817490454545</v>
      </c>
      <c r="D64" s="51">
        <f t="shared" si="0"/>
        <v>15368.817490454545</v>
      </c>
      <c r="E64" s="52">
        <f t="shared" si="4"/>
        <v>2285.7137639973721</v>
      </c>
      <c r="F64" s="57">
        <v>0</v>
      </c>
      <c r="G64" s="58">
        <v>3594.3250000000003</v>
      </c>
      <c r="H64" s="59">
        <f t="shared" si="2"/>
        <v>3594.3250000000003</v>
      </c>
      <c r="I64" s="52">
        <f t="shared" si="5"/>
        <v>432.60324697949471</v>
      </c>
      <c r="J64" s="3"/>
    </row>
    <row r="65" spans="1:10" x14ac:dyDescent="0.25">
      <c r="A65" s="56">
        <v>54</v>
      </c>
      <c r="B65" s="50">
        <v>0</v>
      </c>
      <c r="C65" s="51">
        <v>15368.817490454545</v>
      </c>
      <c r="D65" s="51">
        <f t="shared" si="0"/>
        <v>15368.817490454545</v>
      </c>
      <c r="E65" s="52">
        <f t="shared" si="4"/>
        <v>2203.4647183272887</v>
      </c>
      <c r="F65" s="57">
        <v>0</v>
      </c>
      <c r="G65" s="58">
        <v>3594.3250000000003</v>
      </c>
      <c r="H65" s="59">
        <f t="shared" si="2"/>
        <v>3594.3250000000003</v>
      </c>
      <c r="I65" s="52">
        <f t="shared" si="5"/>
        <v>415.34267182267325</v>
      </c>
      <c r="J65" s="3"/>
    </row>
    <row r="66" spans="1:10" x14ac:dyDescent="0.25">
      <c r="A66" s="64">
        <v>55</v>
      </c>
      <c r="B66" s="69">
        <v>0</v>
      </c>
      <c r="C66" s="62">
        <v>15368.817490454545</v>
      </c>
      <c r="D66" s="62">
        <f>SUM(B66,C66)</f>
        <v>15368.817490454545</v>
      </c>
      <c r="E66" s="63">
        <f t="shared" si="4"/>
        <v>2124.1753194949652</v>
      </c>
      <c r="F66" s="70">
        <v>0</v>
      </c>
      <c r="G66" s="65">
        <v>3594.3250000000003</v>
      </c>
      <c r="H66" s="66">
        <f t="shared" si="2"/>
        <v>3594.3250000000003</v>
      </c>
      <c r="I66" s="63">
        <f t="shared" si="5"/>
        <v>398.77078186834274</v>
      </c>
      <c r="J66" s="67"/>
    </row>
    <row r="67" spans="1:10" x14ac:dyDescent="0.25">
      <c r="A67" s="56">
        <v>56</v>
      </c>
      <c r="B67" s="50">
        <v>0</v>
      </c>
      <c r="C67" s="51">
        <v>15368.817490454545</v>
      </c>
      <c r="D67" s="51">
        <f t="shared" si="0"/>
        <v>15368.817490454545</v>
      </c>
      <c r="E67" s="52">
        <f t="shared" si="4"/>
        <v>2047.7390676701255</v>
      </c>
      <c r="F67" s="57">
        <v>0</v>
      </c>
      <c r="G67" s="58">
        <v>3594.3250000000003</v>
      </c>
      <c r="H67" s="59">
        <f t="shared" si="2"/>
        <v>3594.3250000000003</v>
      </c>
      <c r="I67" s="52">
        <f t="shared" si="5"/>
        <v>382.86009904559165</v>
      </c>
      <c r="J67" s="3"/>
    </row>
    <row r="68" spans="1:10" x14ac:dyDescent="0.25">
      <c r="A68" s="56">
        <v>57</v>
      </c>
      <c r="B68" s="50">
        <v>0</v>
      </c>
      <c r="C68" s="51">
        <v>15368.817490454545</v>
      </c>
      <c r="D68" s="51">
        <f t="shared" si="0"/>
        <v>15368.817490454545</v>
      </c>
      <c r="E68" s="52">
        <f t="shared" si="4"/>
        <v>1974.0532953087322</v>
      </c>
      <c r="F68" s="57">
        <v>0</v>
      </c>
      <c r="G68" s="58">
        <v>3594.3250000000003</v>
      </c>
      <c r="H68" s="59">
        <f t="shared" si="2"/>
        <v>3594.3250000000003</v>
      </c>
      <c r="I68" s="52">
        <f t="shared" si="5"/>
        <v>367.58424163983869</v>
      </c>
      <c r="J68" s="3"/>
    </row>
    <row r="69" spans="1:10" x14ac:dyDescent="0.25">
      <c r="A69" s="56">
        <v>58</v>
      </c>
      <c r="B69" s="50">
        <v>0</v>
      </c>
      <c r="C69" s="51">
        <v>15368.817490454545</v>
      </c>
      <c r="D69" s="51">
        <f t="shared" si="0"/>
        <v>15368.817490454545</v>
      </c>
      <c r="E69" s="52">
        <f t="shared" si="4"/>
        <v>1903.0190292521299</v>
      </c>
      <c r="F69" s="57">
        <v>0</v>
      </c>
      <c r="G69" s="58">
        <v>3594.3250000000003</v>
      </c>
      <c r="H69" s="59">
        <f t="shared" si="2"/>
        <v>3594.3250000000003</v>
      </c>
      <c r="I69" s="52">
        <f t="shared" si="5"/>
        <v>352.91788054896045</v>
      </c>
      <c r="J69" s="3"/>
    </row>
    <row r="70" spans="1:10" x14ac:dyDescent="0.25">
      <c r="A70" s="56">
        <v>59</v>
      </c>
      <c r="B70" s="50">
        <v>0</v>
      </c>
      <c r="C70" s="51">
        <v>15368.817490454545</v>
      </c>
      <c r="D70" s="51">
        <f t="shared" si="0"/>
        <v>15368.817490454545</v>
      </c>
      <c r="E70" s="52">
        <f t="shared" si="4"/>
        <v>1834.5408577884104</v>
      </c>
      <c r="F70" s="57">
        <v>0</v>
      </c>
      <c r="G70" s="58">
        <v>3594.3250000000003</v>
      </c>
      <c r="H70" s="59">
        <f t="shared" si="2"/>
        <v>3594.3250000000003</v>
      </c>
      <c r="I70" s="52">
        <f t="shared" si="5"/>
        <v>338.8366972847715</v>
      </c>
      <c r="J70" s="3"/>
    </row>
    <row r="71" spans="1:10" x14ac:dyDescent="0.25">
      <c r="A71" s="64">
        <v>60</v>
      </c>
      <c r="B71" s="69">
        <v>0</v>
      </c>
      <c r="C71" s="62">
        <v>15368.817490454545</v>
      </c>
      <c r="D71" s="62">
        <f t="shared" si="0"/>
        <v>15368.817490454545</v>
      </c>
      <c r="E71" s="63">
        <f t="shared" si="4"/>
        <v>1768.5268024974318</v>
      </c>
      <c r="F71" s="70">
        <v>0</v>
      </c>
      <c r="G71" s="65">
        <v>3594.3250000000003</v>
      </c>
      <c r="H71" s="66">
        <f t="shared" si="2"/>
        <v>3594.3250000000003</v>
      </c>
      <c r="I71" s="63">
        <f t="shared" si="5"/>
        <v>325.31734365021555</v>
      </c>
      <c r="J71" s="67"/>
    </row>
    <row r="72" spans="1:10" x14ac:dyDescent="0.25">
      <c r="A72" s="56">
        <v>61</v>
      </c>
      <c r="B72" s="50">
        <v>0</v>
      </c>
      <c r="C72" s="51">
        <v>15368.817490454545</v>
      </c>
      <c r="D72" s="51">
        <f t="shared" si="0"/>
        <v>15368.817490454545</v>
      </c>
      <c r="E72" s="52">
        <f t="shared" si="4"/>
        <v>1704.8881947073685</v>
      </c>
      <c r="F72" s="57">
        <v>0</v>
      </c>
      <c r="G72" s="58">
        <v>3594.3250000000003</v>
      </c>
      <c r="H72" s="59">
        <f t="shared" si="2"/>
        <v>3594.3250000000003</v>
      </c>
      <c r="I72" s="52">
        <f t="shared" si="5"/>
        <v>312.33740302540969</v>
      </c>
      <c r="J72" s="3"/>
    </row>
    <row r="73" spans="1:10" x14ac:dyDescent="0.25">
      <c r="A73" s="56">
        <v>62</v>
      </c>
      <c r="B73" s="50">
        <v>0</v>
      </c>
      <c r="C73" s="51">
        <v>15368.817490454545</v>
      </c>
      <c r="D73" s="51">
        <f t="shared" si="0"/>
        <v>15368.817490454545</v>
      </c>
      <c r="E73" s="52">
        <f t="shared" si="4"/>
        <v>1643.5395563968398</v>
      </c>
      <c r="F73" s="57">
        <v>0</v>
      </c>
      <c r="G73" s="58">
        <v>3594.3250000000003</v>
      </c>
      <c r="H73" s="59">
        <f t="shared" si="2"/>
        <v>3594.3250000000003</v>
      </c>
      <c r="I73" s="52">
        <f t="shared" si="5"/>
        <v>299.87535319834944</v>
      </c>
      <c r="J73" s="3"/>
    </row>
    <row r="74" spans="1:10" x14ac:dyDescent="0.25">
      <c r="A74" s="56">
        <v>63</v>
      </c>
      <c r="B74" s="50">
        <v>0</v>
      </c>
      <c r="C74" s="51">
        <v>15368.817490454545</v>
      </c>
      <c r="D74" s="51">
        <f t="shared" si="0"/>
        <v>15368.817490454545</v>
      </c>
      <c r="E74" s="52">
        <f t="shared" si="4"/>
        <v>1584.3984853826528</v>
      </c>
      <c r="F74" s="57">
        <v>0</v>
      </c>
      <c r="G74" s="58">
        <v>3594.3250000000003</v>
      </c>
      <c r="H74" s="59">
        <f t="shared" si="2"/>
        <v>3594.3250000000003</v>
      </c>
      <c r="I74" s="52">
        <f t="shared" si="5"/>
        <v>287.91053067864283</v>
      </c>
      <c r="J74" s="3"/>
    </row>
    <row r="75" spans="1:10" x14ac:dyDescent="0.25">
      <c r="A75" s="56">
        <v>64</v>
      </c>
      <c r="B75" s="50">
        <v>0</v>
      </c>
      <c r="C75" s="51">
        <v>15368.817490454545</v>
      </c>
      <c r="D75" s="51">
        <f t="shared" si="0"/>
        <v>15368.817490454545</v>
      </c>
      <c r="E75" s="52">
        <f t="shared" si="4"/>
        <v>1527.3855446389498</v>
      </c>
      <c r="F75" s="57">
        <v>0</v>
      </c>
      <c r="G75" s="58">
        <v>3594.3250000000003</v>
      </c>
      <c r="H75" s="59">
        <f t="shared" si="2"/>
        <v>3594.3250000000003</v>
      </c>
      <c r="I75" s="52">
        <f t="shared" si="5"/>
        <v>276.42309643510237</v>
      </c>
      <c r="J75" s="3"/>
    </row>
    <row r="76" spans="1:10" x14ac:dyDescent="0.25">
      <c r="A76" s="64">
        <v>65</v>
      </c>
      <c r="B76" s="69">
        <v>0</v>
      </c>
      <c r="C76" s="62">
        <v>15368.817490454545</v>
      </c>
      <c r="D76" s="62">
        <f t="shared" si="0"/>
        <v>15368.817490454545</v>
      </c>
      <c r="E76" s="63">
        <f t="shared" si="4"/>
        <v>1472.4241555990845</v>
      </c>
      <c r="F76" s="70">
        <v>0</v>
      </c>
      <c r="G76" s="65">
        <v>3594.3250000000003</v>
      </c>
      <c r="H76" s="66">
        <f t="shared" si="2"/>
        <v>3594.3250000000003</v>
      </c>
      <c r="I76" s="63">
        <f t="shared" si="5"/>
        <v>265.39400300038403</v>
      </c>
      <c r="J76" s="67"/>
    </row>
    <row r="77" spans="1:10" x14ac:dyDescent="0.25">
      <c r="A77" s="56">
        <v>66</v>
      </c>
      <c r="B77" s="50">
        <v>0</v>
      </c>
      <c r="C77" s="51">
        <v>15368.817490454545</v>
      </c>
      <c r="D77" s="51">
        <f t="shared" ref="D77:D111" si="6">SUM(B77,C77)</f>
        <v>15368.817490454545</v>
      </c>
      <c r="E77" s="52">
        <f t="shared" si="4"/>
        <v>1419.4404952969269</v>
      </c>
      <c r="F77" s="57">
        <v>0</v>
      </c>
      <c r="G77" s="58">
        <v>3594.3250000000003</v>
      </c>
      <c r="H77" s="59">
        <f t="shared" ref="H77:H111" si="7">SUM(F77:G77)</f>
        <v>3594.3250000000003</v>
      </c>
      <c r="I77" s="52">
        <f t="shared" si="5"/>
        <v>254.80496288812859</v>
      </c>
      <c r="J77" s="3"/>
    </row>
    <row r="78" spans="1:10" x14ac:dyDescent="0.25">
      <c r="A78" s="56">
        <v>67</v>
      </c>
      <c r="B78" s="50">
        <v>0</v>
      </c>
      <c r="C78" s="51">
        <v>15368.817490454545</v>
      </c>
      <c r="D78" s="51">
        <f t="shared" si="6"/>
        <v>15368.817490454545</v>
      </c>
      <c r="E78" s="52">
        <f t="shared" si="4"/>
        <v>1368.3633972094267</v>
      </c>
      <c r="F78" s="57">
        <v>0</v>
      </c>
      <c r="G78" s="58">
        <v>3594.3250000000003</v>
      </c>
      <c r="H78" s="59">
        <f t="shared" si="7"/>
        <v>3594.3250000000003</v>
      </c>
      <c r="I78" s="52">
        <f t="shared" si="5"/>
        <v>244.63841827023739</v>
      </c>
      <c r="J78" s="3"/>
    </row>
    <row r="79" spans="1:10" x14ac:dyDescent="0.25">
      <c r="A79" s="56">
        <v>68</v>
      </c>
      <c r="B79" s="50">
        <v>0</v>
      </c>
      <c r="C79" s="51">
        <v>15368.817490454545</v>
      </c>
      <c r="D79" s="51">
        <f t="shared" si="6"/>
        <v>15368.817490454545</v>
      </c>
      <c r="E79" s="52">
        <f t="shared" si="4"/>
        <v>1319.1242556672585</v>
      </c>
      <c r="F79" s="57">
        <v>0</v>
      </c>
      <c r="G79" s="58">
        <v>3594.3250000000003</v>
      </c>
      <c r="H79" s="59">
        <f t="shared" si="7"/>
        <v>3594.3250000000003</v>
      </c>
      <c r="I79" s="52">
        <f t="shared" si="5"/>
        <v>234.87751186400436</v>
      </c>
      <c r="J79" s="3"/>
    </row>
    <row r="80" spans="1:10" x14ac:dyDescent="0.25">
      <c r="A80" s="56">
        <v>69</v>
      </c>
      <c r="B80" s="50">
        <v>0</v>
      </c>
      <c r="C80" s="51">
        <v>15368.817490454545</v>
      </c>
      <c r="D80" s="51">
        <f t="shared" si="6"/>
        <v>15368.817490454545</v>
      </c>
      <c r="E80" s="52">
        <f t="shared" si="4"/>
        <v>1271.6569337051478</v>
      </c>
      <c r="F80" s="57">
        <v>0</v>
      </c>
      <c r="G80" s="58">
        <v>3594.3250000000003</v>
      </c>
      <c r="H80" s="59">
        <f t="shared" si="7"/>
        <v>3594.3250000000003</v>
      </c>
      <c r="I80" s="52">
        <f t="shared" si="5"/>
        <v>225.50605898083168</v>
      </c>
      <c r="J80" s="3"/>
    </row>
    <row r="81" spans="1:10" x14ac:dyDescent="0.25">
      <c r="A81" s="64">
        <v>70</v>
      </c>
      <c r="B81" s="69">
        <v>0</v>
      </c>
      <c r="C81" s="62">
        <v>15368.817490454545</v>
      </c>
      <c r="D81" s="62">
        <f t="shared" si="6"/>
        <v>15368.817490454545</v>
      </c>
      <c r="E81" s="63">
        <f t="shared" si="4"/>
        <v>1225.8976742281097</v>
      </c>
      <c r="F81" s="70">
        <v>0</v>
      </c>
      <c r="G81" s="65">
        <v>3594.3250000000003</v>
      </c>
      <c r="H81" s="66">
        <f t="shared" si="7"/>
        <v>3594.3250000000003</v>
      </c>
      <c r="I81" s="63">
        <f t="shared" si="5"/>
        <v>216.50852069018231</v>
      </c>
      <c r="J81" s="67"/>
    </row>
    <row r="82" spans="1:10" x14ac:dyDescent="0.25">
      <c r="A82" s="56">
        <v>71</v>
      </c>
      <c r="B82" s="50">
        <v>0</v>
      </c>
      <c r="C82" s="51">
        <v>15368.817490454545</v>
      </c>
      <c r="D82" s="51">
        <f t="shared" si="6"/>
        <v>15368.817490454545</v>
      </c>
      <c r="E82" s="52">
        <f t="shared" si="4"/>
        <v>1181.7850143742783</v>
      </c>
      <c r="F82" s="57">
        <v>0</v>
      </c>
      <c r="G82" s="58">
        <v>3594.3250000000003</v>
      </c>
      <c r="H82" s="59">
        <f t="shared" si="7"/>
        <v>3594.3250000000003</v>
      </c>
      <c r="I82" s="52">
        <f t="shared" si="5"/>
        <v>207.86997805427313</v>
      </c>
      <c r="J82" s="3"/>
    </row>
    <row r="83" spans="1:10" x14ac:dyDescent="0.25">
      <c r="A83" s="56">
        <v>72</v>
      </c>
      <c r="B83" s="50">
        <v>0</v>
      </c>
      <c r="C83" s="51">
        <v>15368.817490454545</v>
      </c>
      <c r="D83" s="51">
        <f t="shared" si="6"/>
        <v>15368.817490454545</v>
      </c>
      <c r="E83" s="52">
        <f t="shared" si="4"/>
        <v>1139.2597029593001</v>
      </c>
      <c r="F83" s="57">
        <v>0</v>
      </c>
      <c r="G83" s="58">
        <v>3594.3250000000003</v>
      </c>
      <c r="H83" s="59">
        <f t="shared" si="7"/>
        <v>3594.3250000000003</v>
      </c>
      <c r="I83" s="52">
        <f t="shared" si="5"/>
        <v>199.57610739078578</v>
      </c>
      <c r="J83" s="3"/>
    </row>
    <row r="84" spans="1:10" x14ac:dyDescent="0.25">
      <c r="A84" s="56">
        <v>73</v>
      </c>
      <c r="B84" s="50">
        <v>0</v>
      </c>
      <c r="C84" s="51">
        <v>15368.817490454545</v>
      </c>
      <c r="D84" s="51">
        <f t="shared" si="6"/>
        <v>15368.817490454545</v>
      </c>
      <c r="E84" s="52">
        <f t="shared" si="4"/>
        <v>1098.2646208914068</v>
      </c>
      <c r="F84" s="57">
        <v>0</v>
      </c>
      <c r="G84" s="58">
        <v>3594.3250000000003</v>
      </c>
      <c r="H84" s="59">
        <f t="shared" si="7"/>
        <v>3594.3250000000003</v>
      </c>
      <c r="I84" s="52">
        <f t="shared" si="5"/>
        <v>191.61315652257881</v>
      </c>
      <c r="J84" s="3"/>
    </row>
    <row r="85" spans="1:10" x14ac:dyDescent="0.25">
      <c r="A85" s="56">
        <v>74</v>
      </c>
      <c r="B85" s="50">
        <v>0</v>
      </c>
      <c r="C85" s="51">
        <v>15368.817490454545</v>
      </c>
      <c r="D85" s="51">
        <f t="shared" si="6"/>
        <v>15368.817490454545</v>
      </c>
      <c r="E85" s="52">
        <f t="shared" si="4"/>
        <v>1058.7447044502694</v>
      </c>
      <c r="F85" s="57">
        <v>0</v>
      </c>
      <c r="G85" s="58">
        <v>3594.3250000000003</v>
      </c>
      <c r="H85" s="59">
        <f t="shared" si="7"/>
        <v>3594.3250000000003</v>
      </c>
      <c r="I85" s="52">
        <f t="shared" si="5"/>
        <v>183.96792197502</v>
      </c>
      <c r="J85" s="3"/>
    </row>
    <row r="86" spans="1:10" x14ac:dyDescent="0.25">
      <c r="A86" s="64">
        <v>75</v>
      </c>
      <c r="B86" s="69">
        <v>0</v>
      </c>
      <c r="C86" s="62">
        <v>15368.817490454545</v>
      </c>
      <c r="D86" s="62">
        <f t="shared" si="6"/>
        <v>15368.817490454545</v>
      </c>
      <c r="E86" s="63">
        <f t="shared" si="4"/>
        <v>1020.6468713265812</v>
      </c>
      <c r="F86" s="70">
        <v>0</v>
      </c>
      <c r="G86" s="65">
        <v>3594.3250000000003</v>
      </c>
      <c r="H86" s="66">
        <f t="shared" si="7"/>
        <v>3594.3250000000003</v>
      </c>
      <c r="I86" s="63">
        <f t="shared" si="5"/>
        <v>176.6277270831296</v>
      </c>
      <c r="J86" s="67"/>
    </row>
    <row r="87" spans="1:10" x14ac:dyDescent="0.25">
      <c r="A87" s="56">
        <v>76</v>
      </c>
      <c r="B87" s="50">
        <v>0</v>
      </c>
      <c r="C87" s="51">
        <v>15368.817490454545</v>
      </c>
      <c r="D87" s="51">
        <f t="shared" si="6"/>
        <v>15368.817490454545</v>
      </c>
      <c r="E87" s="52">
        <f t="shared" ref="E87:E111" si="8">D87*((1+$C$4)/(1+$E$4))^(A87-$A$12)</f>
        <v>983.91994932303305</v>
      </c>
      <c r="F87" s="57">
        <v>0</v>
      </c>
      <c r="G87" s="58">
        <v>3594.3250000000003</v>
      </c>
      <c r="H87" s="59">
        <f t="shared" si="7"/>
        <v>3594.3250000000003</v>
      </c>
      <c r="I87" s="52">
        <f t="shared" ref="I87:I111" si="9">H87*((1+$C$5)/(1+$E$5))^(A87-$A$12)</f>
        <v>169.5804009722338</v>
      </c>
      <c r="J87" s="3"/>
    </row>
    <row r="88" spans="1:10" x14ac:dyDescent="0.25">
      <c r="A88" s="56">
        <v>77</v>
      </c>
      <c r="B88" s="50">
        <v>0</v>
      </c>
      <c r="C88" s="51">
        <v>15368.817490454545</v>
      </c>
      <c r="D88" s="51">
        <f t="shared" si="6"/>
        <v>15368.817490454545</v>
      </c>
      <c r="E88" s="52">
        <f t="shared" si="8"/>
        <v>948.51460762090846</v>
      </c>
      <c r="F88" s="57">
        <v>0</v>
      </c>
      <c r="G88" s="58">
        <v>3594.3250000000003</v>
      </c>
      <c r="H88" s="59">
        <f t="shared" si="7"/>
        <v>3594.3250000000003</v>
      </c>
      <c r="I88" s="52">
        <f t="shared" si="9"/>
        <v>162.81425837727565</v>
      </c>
      <c r="J88" s="3"/>
    </row>
    <row r="89" spans="1:10" x14ac:dyDescent="0.25">
      <c r="A89" s="56">
        <v>78</v>
      </c>
      <c r="B89" s="50">
        <v>0</v>
      </c>
      <c r="C89" s="51">
        <v>15368.817490454545</v>
      </c>
      <c r="D89" s="51">
        <f t="shared" si="6"/>
        <v>15368.817490454545</v>
      </c>
      <c r="E89" s="52">
        <f t="shared" si="8"/>
        <v>914.38329051997903</v>
      </c>
      <c r="F89" s="57">
        <v>0</v>
      </c>
      <c r="G89" s="58">
        <v>3594.3250000000003</v>
      </c>
      <c r="H89" s="59">
        <f t="shared" si="7"/>
        <v>3594.3250000000003</v>
      </c>
      <c r="I89" s="52">
        <f t="shared" si="9"/>
        <v>156.3180802673219</v>
      </c>
      <c r="J89" s="3"/>
    </row>
    <row r="90" spans="1:10" x14ac:dyDescent="0.25">
      <c r="A90" s="56">
        <v>79</v>
      </c>
      <c r="B90" s="50">
        <v>0</v>
      </c>
      <c r="C90" s="51">
        <v>15368.817490454545</v>
      </c>
      <c r="D90" s="51">
        <f t="shared" si="6"/>
        <v>15368.817490454545</v>
      </c>
      <c r="E90" s="52">
        <f t="shared" si="8"/>
        <v>881.48015356270184</v>
      </c>
      <c r="F90" s="57">
        <v>0</v>
      </c>
      <c r="G90" s="58">
        <v>3594.3250000000003</v>
      </c>
      <c r="H90" s="59">
        <f t="shared" si="7"/>
        <v>3594.3250000000003</v>
      </c>
      <c r="I90" s="52">
        <f t="shared" si="9"/>
        <v>150.08109524313863</v>
      </c>
      <c r="J90" s="3"/>
    </row>
    <row r="91" spans="1:10" x14ac:dyDescent="0.25">
      <c r="A91" s="64">
        <v>80</v>
      </c>
      <c r="B91" s="69">
        <v>0</v>
      </c>
      <c r="C91" s="62">
        <v>15368.817490454545</v>
      </c>
      <c r="D91" s="62">
        <f t="shared" si="6"/>
        <v>15368.817490454545</v>
      </c>
      <c r="E91" s="63">
        <f t="shared" si="8"/>
        <v>849.76100195692175</v>
      </c>
      <c r="F91" s="70">
        <v>0</v>
      </c>
      <c r="G91" s="65">
        <v>3594.3250000000003</v>
      </c>
      <c r="H91" s="66">
        <f t="shared" si="7"/>
        <v>3594.3250000000003</v>
      </c>
      <c r="I91" s="63">
        <f t="shared" si="9"/>
        <v>144.09296167699128</v>
      </c>
      <c r="J91" s="67"/>
    </row>
    <row r="92" spans="1:10" x14ac:dyDescent="0.25">
      <c r="A92" s="56">
        <v>81</v>
      </c>
      <c r="B92" s="50">
        <v>0</v>
      </c>
      <c r="C92" s="51">
        <v>15368.817490454545</v>
      </c>
      <c r="D92" s="51">
        <f t="shared" si="6"/>
        <v>15368.817490454545</v>
      </c>
      <c r="E92" s="52">
        <f t="shared" si="8"/>
        <v>819.18323121436822</v>
      </c>
      <c r="F92" s="57">
        <v>0</v>
      </c>
      <c r="G92" s="58">
        <v>3594.3250000000003</v>
      </c>
      <c r="H92" s="59">
        <f t="shared" si="7"/>
        <v>3594.3250000000003</v>
      </c>
      <c r="I92" s="52">
        <f t="shared" si="9"/>
        <v>138.34375056505388</v>
      </c>
      <c r="J92" s="3"/>
    </row>
    <row r="93" spans="1:10" x14ac:dyDescent="0.25">
      <c r="A93" s="56">
        <v>82</v>
      </c>
      <c r="B93" s="50">
        <v>0</v>
      </c>
      <c r="C93" s="51">
        <v>15368.817490454545</v>
      </c>
      <c r="D93" s="51">
        <f t="shared" si="6"/>
        <v>15368.817490454545</v>
      </c>
      <c r="E93" s="52">
        <f t="shared" si="8"/>
        <v>789.70576992521501</v>
      </c>
      <c r="F93" s="57">
        <v>0</v>
      </c>
      <c r="G93" s="58">
        <v>3594.3250000000003</v>
      </c>
      <c r="H93" s="59">
        <f t="shared" si="7"/>
        <v>3594.3250000000003</v>
      </c>
      <c r="I93" s="52">
        <f t="shared" si="9"/>
        <v>132.82392906399647</v>
      </c>
      <c r="J93" s="3"/>
    </row>
    <row r="94" spans="1:10" x14ac:dyDescent="0.25">
      <c r="A94" s="56">
        <v>83</v>
      </c>
      <c r="B94" s="50">
        <v>0</v>
      </c>
      <c r="C94" s="51">
        <v>15368.817490454545</v>
      </c>
      <c r="D94" s="51">
        <f t="shared" si="6"/>
        <v>15368.817490454545</v>
      </c>
      <c r="E94" s="52">
        <f t="shared" si="8"/>
        <v>761.28902459183826</v>
      </c>
      <c r="F94" s="57">
        <v>0</v>
      </c>
      <c r="G94" s="58">
        <v>3594.3250000000003</v>
      </c>
      <c r="H94" s="59">
        <f t="shared" si="7"/>
        <v>3594.3250000000003</v>
      </c>
      <c r="I94" s="52">
        <f t="shared" si="9"/>
        <v>127.52434468445043</v>
      </c>
      <c r="J94" s="3"/>
    </row>
    <row r="95" spans="1:10" x14ac:dyDescent="0.25">
      <c r="A95" s="56">
        <v>84</v>
      </c>
      <c r="B95" s="50">
        <v>0</v>
      </c>
      <c r="C95" s="51">
        <v>15368.817490454545</v>
      </c>
      <c r="D95" s="51">
        <f t="shared" si="6"/>
        <v>15368.817490454545</v>
      </c>
      <c r="E95" s="52">
        <f t="shared" si="8"/>
        <v>733.89482644767406</v>
      </c>
      <c r="F95" s="57">
        <v>0</v>
      </c>
      <c r="G95" s="58">
        <v>3594.3250000000003</v>
      </c>
      <c r="H95" s="59">
        <f t="shared" si="7"/>
        <v>3594.3250000000003</v>
      </c>
      <c r="I95" s="52">
        <f t="shared" si="9"/>
        <v>122.43621011514449</v>
      </c>
      <c r="J95" s="3"/>
    </row>
    <row r="96" spans="1:10" x14ac:dyDescent="0.25">
      <c r="A96" s="64">
        <v>85</v>
      </c>
      <c r="B96" s="69">
        <v>0</v>
      </c>
      <c r="C96" s="62">
        <v>15368.817490454545</v>
      </c>
      <c r="D96" s="62">
        <f t="shared" si="6"/>
        <v>15368.817490454545</v>
      </c>
      <c r="E96" s="63">
        <f t="shared" si="8"/>
        <v>707.4863801897452</v>
      </c>
      <c r="F96" s="70">
        <v>0</v>
      </c>
      <c r="G96" s="65">
        <v>3594.3250000000003</v>
      </c>
      <c r="H96" s="66">
        <f t="shared" si="7"/>
        <v>3594.3250000000003</v>
      </c>
      <c r="I96" s="63">
        <f t="shared" si="9"/>
        <v>117.55108865254715</v>
      </c>
      <c r="J96" s="67"/>
    </row>
    <row r="97" spans="1:10" x14ac:dyDescent="0.25">
      <c r="A97" s="56">
        <v>86</v>
      </c>
      <c r="B97" s="50">
        <v>0</v>
      </c>
      <c r="C97" s="51">
        <v>15368.817490454545</v>
      </c>
      <c r="D97" s="51">
        <f t="shared" si="6"/>
        <v>15368.817490454545</v>
      </c>
      <c r="E97" s="52">
        <f t="shared" si="8"/>
        <v>682.02821455599485</v>
      </c>
      <c r="F97" s="57">
        <v>0</v>
      </c>
      <c r="G97" s="58">
        <v>3594.3250000000003</v>
      </c>
      <c r="H97" s="59">
        <f t="shared" si="7"/>
        <v>3594.3250000000003</v>
      </c>
      <c r="I97" s="52">
        <f t="shared" si="9"/>
        <v>112.86088021185637</v>
      </c>
      <c r="J97" s="3"/>
    </row>
    <row r="98" spans="1:10" x14ac:dyDescent="0.25">
      <c r="A98" s="56">
        <v>87</v>
      </c>
      <c r="B98" s="50">
        <v>0</v>
      </c>
      <c r="C98" s="51">
        <v>15368.817490454545</v>
      </c>
      <c r="D98" s="51">
        <f t="shared" si="6"/>
        <v>15368.817490454545</v>
      </c>
      <c r="E98" s="52">
        <f t="shared" si="8"/>
        <v>657.48613468104247</v>
      </c>
      <c r="F98" s="57">
        <v>0</v>
      </c>
      <c r="G98" s="58">
        <v>3594.3250000000003</v>
      </c>
      <c r="H98" s="59">
        <f t="shared" si="7"/>
        <v>3594.3250000000003</v>
      </c>
      <c r="I98" s="52">
        <f t="shared" si="9"/>
        <v>108.35780789614142</v>
      </c>
      <c r="J98" s="3"/>
    </row>
    <row r="99" spans="1:10" x14ac:dyDescent="0.25">
      <c r="A99" s="56">
        <v>88</v>
      </c>
      <c r="B99" s="50">
        <v>0</v>
      </c>
      <c r="C99" s="51">
        <v>15368.817490454545</v>
      </c>
      <c r="D99" s="51">
        <f t="shared" si="6"/>
        <v>15368.817490454545</v>
      </c>
      <c r="E99" s="52">
        <f t="shared" si="8"/>
        <v>633.8271761663708</v>
      </c>
      <c r="F99" s="57">
        <v>0</v>
      </c>
      <c r="G99" s="58">
        <v>3594.3250000000003</v>
      </c>
      <c r="H99" s="59">
        <f t="shared" si="7"/>
        <v>3594.3250000000003</v>
      </c>
      <c r="I99" s="52">
        <f t="shared" si="9"/>
        <v>104.03440510136667</v>
      </c>
      <c r="J99" s="3"/>
    </row>
    <row r="100" spans="1:10" x14ac:dyDescent="0.25">
      <c r="A100" s="56">
        <v>89</v>
      </c>
      <c r="B100" s="50">
        <v>0</v>
      </c>
      <c r="C100" s="51">
        <v>15368.817490454545</v>
      </c>
      <c r="D100" s="51">
        <f t="shared" si="6"/>
        <v>15368.817490454545</v>
      </c>
      <c r="E100" s="52">
        <f t="shared" si="8"/>
        <v>611.01956080324794</v>
      </c>
      <c r="F100" s="57">
        <v>0</v>
      </c>
      <c r="G100" s="58">
        <v>3594.3250000000003</v>
      </c>
      <c r="H100" s="59">
        <f t="shared" si="7"/>
        <v>3594.3250000000003</v>
      </c>
      <c r="I100" s="52">
        <f t="shared" si="9"/>
        <v>99.883503135916442</v>
      </c>
      <c r="J100" s="3"/>
    </row>
    <row r="101" spans="1:10" x14ac:dyDescent="0.25">
      <c r="A101" s="64">
        <v>90</v>
      </c>
      <c r="B101" s="69">
        <v>0</v>
      </c>
      <c r="C101" s="62">
        <v>15368.817490454545</v>
      </c>
      <c r="D101" s="62">
        <f t="shared" si="6"/>
        <v>15368.817490454545</v>
      </c>
      <c r="E101" s="63">
        <f t="shared" si="8"/>
        <v>589.03265388891464</v>
      </c>
      <c r="F101" s="70">
        <v>0</v>
      </c>
      <c r="G101" s="65">
        <v>3594.3250000000003</v>
      </c>
      <c r="H101" s="66">
        <f t="shared" si="7"/>
        <v>3594.3250000000003</v>
      </c>
      <c r="I101" s="63">
        <f t="shared" si="9"/>
        <v>95.898219334091863</v>
      </c>
      <c r="J101" s="67"/>
    </row>
    <row r="102" spans="1:10" x14ac:dyDescent="0.25">
      <c r="A102" s="56">
        <v>91</v>
      </c>
      <c r="B102" s="50">
        <v>0</v>
      </c>
      <c r="C102" s="51">
        <v>15368.817490454545</v>
      </c>
      <c r="D102" s="51">
        <f t="shared" si="6"/>
        <v>15368.817490454545</v>
      </c>
      <c r="E102" s="52">
        <f t="shared" si="8"/>
        <v>567.83692307870479</v>
      </c>
      <c r="F102" s="57">
        <v>0</v>
      </c>
      <c r="G102" s="58">
        <v>3594.3250000000003</v>
      </c>
      <c r="H102" s="59">
        <f t="shared" si="7"/>
        <v>3594.3250000000003</v>
      </c>
      <c r="I102" s="52">
        <f t="shared" si="9"/>
        <v>92.071945643871743</v>
      </c>
      <c r="J102" s="3"/>
    </row>
    <row r="103" spans="1:10" x14ac:dyDescent="0.25">
      <c r="A103" s="56">
        <v>92</v>
      </c>
      <c r="B103" s="50">
        <v>0</v>
      </c>
      <c r="C103" s="51">
        <v>15368.817490454545</v>
      </c>
      <c r="D103" s="51">
        <f t="shared" si="6"/>
        <v>15368.817490454545</v>
      </c>
      <c r="E103" s="52">
        <f t="shared" si="8"/>
        <v>547.40389871882962</v>
      </c>
      <c r="F103" s="57">
        <v>0</v>
      </c>
      <c r="G103" s="58">
        <v>3594.3250000000003</v>
      </c>
      <c r="H103" s="59">
        <f t="shared" si="7"/>
        <v>3594.3250000000003</v>
      </c>
      <c r="I103" s="52">
        <f t="shared" si="9"/>
        <v>88.398337670013532</v>
      </c>
      <c r="J103" s="3"/>
    </row>
    <row r="104" spans="1:10" x14ac:dyDescent="0.25">
      <c r="A104" s="56">
        <v>93</v>
      </c>
      <c r="B104" s="50">
        <v>0</v>
      </c>
      <c r="C104" s="51">
        <v>15368.817490454545</v>
      </c>
      <c r="D104" s="51">
        <f t="shared" si="6"/>
        <v>15368.817490454545</v>
      </c>
      <c r="E104" s="52">
        <f t="shared" si="8"/>
        <v>527.7061356065459</v>
      </c>
      <c r="F104" s="57">
        <v>0</v>
      </c>
      <c r="G104" s="58">
        <v>3594.3250000000003</v>
      </c>
      <c r="H104" s="59">
        <f t="shared" si="7"/>
        <v>3594.3250000000003</v>
      </c>
      <c r="I104" s="52">
        <f t="shared" si="9"/>
        <v>84.871304154327348</v>
      </c>
      <c r="J104" s="3"/>
    </row>
    <row r="105" spans="1:10" x14ac:dyDescent="0.25">
      <c r="A105" s="56">
        <v>94</v>
      </c>
      <c r="B105" s="50">
        <v>0</v>
      </c>
      <c r="C105" s="51">
        <v>15368.817490454545</v>
      </c>
      <c r="D105" s="51">
        <f t="shared" si="6"/>
        <v>15368.817490454545</v>
      </c>
      <c r="E105" s="52">
        <f t="shared" si="8"/>
        <v>508.71717612634399</v>
      </c>
      <c r="F105" s="57">
        <v>0</v>
      </c>
      <c r="G105" s="58">
        <v>3594.3250000000003</v>
      </c>
      <c r="H105" s="59">
        <f t="shared" si="7"/>
        <v>3594.3250000000003</v>
      </c>
      <c r="I105" s="52">
        <f t="shared" si="9"/>
        <v>81.484996875679826</v>
      </c>
      <c r="J105" s="3"/>
    </row>
    <row r="106" spans="1:10" x14ac:dyDescent="0.25">
      <c r="A106" s="64">
        <v>95</v>
      </c>
      <c r="B106" s="69">
        <v>0</v>
      </c>
      <c r="C106" s="62">
        <v>15368.817490454545</v>
      </c>
      <c r="D106" s="62">
        <f>SUM(B106,C106)</f>
        <v>15368.817490454545</v>
      </c>
      <c r="E106" s="63">
        <f t="shared" si="8"/>
        <v>490.41151471264311</v>
      </c>
      <c r="F106" s="70">
        <v>0</v>
      </c>
      <c r="G106" s="65">
        <v>3594.3250000000003</v>
      </c>
      <c r="H106" s="66">
        <f t="shared" si="7"/>
        <v>3594.3250000000003</v>
      </c>
      <c r="I106" s="63">
        <f t="shared" si="9"/>
        <v>78.233800952980943</v>
      </c>
      <c r="J106" s="67"/>
    </row>
    <row r="107" spans="1:10" x14ac:dyDescent="0.25">
      <c r="A107" s="56">
        <v>96</v>
      </c>
      <c r="B107" s="50">
        <v>0</v>
      </c>
      <c r="C107" s="51">
        <v>15368.817490454545</v>
      </c>
      <c r="D107" s="51">
        <f t="shared" si="6"/>
        <v>15368.817490454545</v>
      </c>
      <c r="E107" s="52">
        <f t="shared" si="8"/>
        <v>472.76456359125967</v>
      </c>
      <c r="F107" s="57">
        <v>0</v>
      </c>
      <c r="G107" s="58">
        <v>3594.3250000000003</v>
      </c>
      <c r="H107" s="59">
        <f t="shared" si="7"/>
        <v>3594.3250000000003</v>
      </c>
      <c r="I107" s="52">
        <f t="shared" si="9"/>
        <v>75.112325535075129</v>
      </c>
      <c r="J107" s="3"/>
    </row>
    <row r="108" spans="1:10" x14ac:dyDescent="0.25">
      <c r="A108" s="56">
        <v>97</v>
      </c>
      <c r="B108" s="50">
        <v>0</v>
      </c>
      <c r="C108" s="51">
        <v>15368.817490454545</v>
      </c>
      <c r="D108" s="51">
        <f t="shared" si="6"/>
        <v>15368.817490454545</v>
      </c>
      <c r="E108" s="52">
        <f t="shared" si="8"/>
        <v>455.75261975363259</v>
      </c>
      <c r="F108" s="57">
        <v>0</v>
      </c>
      <c r="G108" s="58">
        <v>3594.3250000000003</v>
      </c>
      <c r="H108" s="59">
        <f t="shared" si="7"/>
        <v>3594.3250000000003</v>
      </c>
      <c r="I108" s="52">
        <f t="shared" si="9"/>
        <v>72.115394862099265</v>
      </c>
      <c r="J108" s="3"/>
    </row>
    <row r="109" spans="1:10" x14ac:dyDescent="0.25">
      <c r="A109" s="56">
        <v>98</v>
      </c>
      <c r="B109" s="50">
        <v>0</v>
      </c>
      <c r="C109" s="51">
        <v>15368.817490454545</v>
      </c>
      <c r="D109" s="51">
        <f t="shared" si="6"/>
        <v>15368.817490454545</v>
      </c>
      <c r="E109" s="52">
        <f t="shared" si="8"/>
        <v>439.35283311944761</v>
      </c>
      <c r="F109" s="57">
        <v>0</v>
      </c>
      <c r="G109" s="58">
        <v>3594.3250000000003</v>
      </c>
      <c r="H109" s="59">
        <f t="shared" si="7"/>
        <v>3594.3250000000003</v>
      </c>
      <c r="I109" s="52">
        <f t="shared" si="9"/>
        <v>69.238039683486562</v>
      </c>
      <c r="J109" s="3"/>
    </row>
    <row r="110" spans="1:10" x14ac:dyDescent="0.25">
      <c r="A110" s="56">
        <v>99</v>
      </c>
      <c r="B110" s="50">
        <v>0</v>
      </c>
      <c r="C110" s="51">
        <v>15368.817490454545</v>
      </c>
      <c r="D110" s="51">
        <f t="shared" si="6"/>
        <v>15368.817490454545</v>
      </c>
      <c r="E110" s="52">
        <f t="shared" si="8"/>
        <v>423.54317584489678</v>
      </c>
      <c r="F110" s="57">
        <v>0</v>
      </c>
      <c r="G110" s="58">
        <v>3594.3250000000003</v>
      </c>
      <c r="H110" s="59">
        <f t="shared" si="7"/>
        <v>3594.3250000000003</v>
      </c>
      <c r="I110" s="52">
        <f t="shared" si="9"/>
        <v>66.475489018386142</v>
      </c>
      <c r="J110" s="3"/>
    </row>
    <row r="111" spans="1:10" x14ac:dyDescent="0.25">
      <c r="A111" s="71">
        <v>100</v>
      </c>
      <c r="B111" s="61">
        <v>0</v>
      </c>
      <c r="C111" s="62">
        <v>15368.817490454545</v>
      </c>
      <c r="D111" s="62">
        <f t="shared" si="6"/>
        <v>15368.817490454545</v>
      </c>
      <c r="E111" s="63">
        <f t="shared" si="8"/>
        <v>408.30241273534801</v>
      </c>
      <c r="F111" s="70">
        <v>0</v>
      </c>
      <c r="G111" s="72">
        <v>3594.3250000000003</v>
      </c>
      <c r="H111" s="66">
        <f t="shared" si="7"/>
        <v>3594.3250000000003</v>
      </c>
      <c r="I111" s="63">
        <f t="shared" si="9"/>
        <v>63.823162244836297</v>
      </c>
      <c r="J111" s="67"/>
    </row>
    <row r="112" spans="1:10" ht="15.75" thickBot="1" x14ac:dyDescent="0.3">
      <c r="A112" s="73" t="s">
        <v>10</v>
      </c>
      <c r="B112" s="74">
        <f t="shared" ref="B112:C112" si="10">SUM(B12:B111)</f>
        <v>19291934.607234173</v>
      </c>
      <c r="C112" s="74">
        <f t="shared" si="10"/>
        <v>3529227.9843574283</v>
      </c>
      <c r="D112" s="74">
        <f>SUM(D12:D111)</f>
        <v>22821162.591591563</v>
      </c>
      <c r="E112" s="75">
        <f>SUM(E12:E111)</f>
        <v>19330195.416798115</v>
      </c>
      <c r="F112" s="76">
        <f t="shared" ref="F112:I112" si="11">SUM(F12:F111)</f>
        <v>489788.42473876016</v>
      </c>
      <c r="G112" s="77">
        <f t="shared" si="11"/>
        <v>1654727.4189173421</v>
      </c>
      <c r="H112" s="77">
        <f t="shared" si="11"/>
        <v>2144515.8436561055</v>
      </c>
      <c r="I112" s="75">
        <f t="shared" si="11"/>
        <v>1530858.3287731002</v>
      </c>
      <c r="J112" s="3"/>
    </row>
    <row r="113" spans="1:10" x14ac:dyDescent="0.25">
      <c r="B113" s="28"/>
      <c r="C113" s="28"/>
      <c r="D113" s="28"/>
      <c r="E113" s="28"/>
      <c r="F113" s="28"/>
      <c r="G113" s="28"/>
      <c r="H113" s="28"/>
      <c r="I113" s="28"/>
      <c r="J113" s="3"/>
    </row>
    <row r="114" spans="1:10" x14ac:dyDescent="0.25">
      <c r="B114" s="78" t="s">
        <v>19</v>
      </c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>
        <v>1</v>
      </c>
      <c r="B115" s="79" t="s">
        <v>20</v>
      </c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>
        <v>2</v>
      </c>
      <c r="B116" s="79" t="s">
        <v>21</v>
      </c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>
        <v>3</v>
      </c>
      <c r="B117" s="79" t="s">
        <v>22</v>
      </c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>
        <v>4</v>
      </c>
      <c r="B118" s="79" t="s">
        <v>23</v>
      </c>
      <c r="D118" s="3"/>
      <c r="E118" s="3"/>
      <c r="F118" s="3"/>
      <c r="G118" s="3"/>
      <c r="H118" s="3"/>
      <c r="I118" s="3"/>
      <c r="J118" s="3"/>
    </row>
    <row r="119" spans="1:10" x14ac:dyDescent="0.25">
      <c r="B119" s="79"/>
      <c r="C119" s="79"/>
      <c r="D119" s="79"/>
      <c r="E119" s="79"/>
      <c r="F119" s="79"/>
      <c r="G119" s="79"/>
      <c r="H119" s="79"/>
      <c r="I119" s="79"/>
      <c r="J119" s="3"/>
    </row>
  </sheetData>
  <mergeCells count="6">
    <mergeCell ref="B9:E9"/>
    <mergeCell ref="F9:I9"/>
    <mergeCell ref="B10:D10"/>
    <mergeCell ref="E10:E11"/>
    <mergeCell ref="F10:H10"/>
    <mergeCell ref="I10:I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2020-01-27T19:03:59Z</dcterms:created>
  <dcterms:modified xsi:type="dcterms:W3CDTF">2020-01-27T19:11:10Z</dcterms:modified>
</cp:coreProperties>
</file>