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sarah_wood_emnrd_nm_gov/Documents/YCC Files/RFP/FY26/RFP etc uploaded to website/"/>
    </mc:Choice>
  </mc:AlternateContent>
  <xr:revisionPtr revIDLastSave="12" documentId="13_ncr:1_{6B495A5B-88A8-4A66-A851-22E394F90ACD}" xr6:coauthVersionLast="47" xr6:coauthVersionMax="47" xr10:uidLastSave="{0CBC5225-9A2A-4728-AF9F-552295202A38}"/>
  <bookViews>
    <workbookView xWindow="22932" yWindow="-108" windowWidth="23256" windowHeight="12576" xr2:uid="{F572D07E-2A6D-4D05-8973-C285AC0F71B4}"/>
  </bookViews>
  <sheets>
    <sheet name="WORK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27" i="1"/>
  <c r="B10" i="1"/>
  <c r="B22" i="1"/>
  <c r="B21" i="1" s="1"/>
  <c r="B7" i="1"/>
  <c r="B5" i="1" l="1"/>
  <c r="B6" i="1"/>
  <c r="B15" i="1"/>
  <c r="B12" i="1" l="1"/>
  <c r="B11" i="1" s="1"/>
  <c r="B16" i="1"/>
  <c r="B20" i="1"/>
  <c r="B25" i="1"/>
  <c r="B26" i="1" l="1"/>
</calcChain>
</file>

<file path=xl/sharedStrings.xml><?xml version="1.0" encoding="utf-8"?>
<sst xmlns="http://schemas.openxmlformats.org/spreadsheetml/2006/main" count="29" uniqueCount="14">
  <si>
    <r>
      <t xml:space="preserve"> WORKSHEET TO DETERMINE YCC BUDGET AMOUNTS
Cap per proposal = $225,000
</t>
    </r>
    <r>
      <rPr>
        <b/>
        <sz val="18"/>
        <color rgb="FFFF0000"/>
        <rFont val="Calibri"/>
        <family val="2"/>
        <scheme val="minor"/>
      </rPr>
      <t>Do not include this worksheet with your proposal</t>
    </r>
  </si>
  <si>
    <t xml:space="preserve">This worksheet is provided to help you determine how much you can allocate to corps member wages (70% of funding), other costs (30% of funding) and match (10% of funds requested) . </t>
  </si>
  <si>
    <t xml:space="preserve">Scenario 1: Corps member wages are less than $157,500. Enter it here: </t>
  </si>
  <si>
    <t xml:space="preserve"> </t>
  </si>
  <si>
    <t>Maximum possible amount for Other Costs:</t>
  </si>
  <si>
    <t>Mimimum Match required, equal to 10% of funding:</t>
  </si>
  <si>
    <t>Total Possible Funding Request, automatically calculated (may not exceed $225,000):</t>
  </si>
  <si>
    <t>Scenario 2: Corps member wages are $157,500 or more. Enter here:</t>
  </si>
  <si>
    <t>Scenario 3: You know the amount of funding you'd like to request (may not exceed $225,000)</t>
  </si>
  <si>
    <t xml:space="preserve">Mimimum amount to allocate to wages: </t>
  </si>
  <si>
    <t>Enter the amount of funding you'd like to allocate to Other Costs (may not exceed $67,500)</t>
  </si>
  <si>
    <t>Total possible funding request (may not exceed $225,000):</t>
  </si>
  <si>
    <t xml:space="preserve">Enter the amount of Match you can contribute (if under $22,500): </t>
  </si>
  <si>
    <t>Maximum possible amount for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</si>
</sst>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4" fillId="0" borderId="0" xfId="0" applyFont="1"/>
    <xf numFmtId="0" fontId="4" fillId="0" borderId="2" xfId="0" applyFont="1" applyBorder="1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1" fillId="0" borderId="8" xfId="0" applyNumberFormat="1" applyFont="1" applyBorder="1" applyProtection="1">
      <protection locked="0"/>
    </xf>
    <xf numFmtId="0" fontId="1" fillId="0" borderId="9" xfId="0" applyFont="1" applyBorder="1" applyAlignment="1">
      <alignment horizontal="left" indent="1"/>
    </xf>
    <xf numFmtId="0" fontId="7" fillId="0" borderId="7" xfId="0" applyFont="1" applyBorder="1"/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2E2BF-A88B-42FB-966B-ABCE869483FE}">
  <dimension ref="A1:I30"/>
  <sheetViews>
    <sheetView tabSelected="1" zoomScaleNormal="100" workbookViewId="0">
      <selection activeCell="C9" sqref="C9"/>
    </sheetView>
  </sheetViews>
  <sheetFormatPr defaultRowHeight="14.45"/>
  <cols>
    <col min="1" max="1" width="110.85546875" customWidth="1"/>
    <col min="2" max="2" width="16.85546875" customWidth="1"/>
    <col min="3" max="3" width="17.5703125" customWidth="1"/>
  </cols>
  <sheetData>
    <row r="1" spans="1:9" ht="83.45" customHeight="1">
      <c r="A1" s="20" t="s">
        <v>0</v>
      </c>
      <c r="B1" s="21"/>
      <c r="C1" s="10"/>
      <c r="D1" s="9"/>
    </row>
    <row r="2" spans="1:9" ht="40.700000000000003" customHeight="1">
      <c r="A2" s="18" t="s">
        <v>1</v>
      </c>
      <c r="B2" s="19"/>
      <c r="C2" s="8"/>
      <c r="D2" s="7"/>
    </row>
    <row r="3" spans="1:9" ht="30" customHeight="1" thickBot="1">
      <c r="A3" s="13"/>
      <c r="B3" s="14"/>
      <c r="C3" s="6"/>
      <c r="D3" s="6"/>
    </row>
    <row r="4" spans="1:9" ht="18" customHeight="1" thickBot="1">
      <c r="A4" s="17" t="s">
        <v>2</v>
      </c>
      <c r="B4" s="15">
        <v>0</v>
      </c>
      <c r="C4" s="3"/>
      <c r="D4" s="3"/>
      <c r="E4" t="s">
        <v>3</v>
      </c>
      <c r="F4" t="s">
        <v>3</v>
      </c>
    </row>
    <row r="5" spans="1:9" ht="20.100000000000001" customHeight="1">
      <c r="A5" s="16" t="s">
        <v>4</v>
      </c>
      <c r="B5" s="1">
        <f>0.3*B7</f>
        <v>0</v>
      </c>
      <c r="C5" s="3"/>
      <c r="D5" s="3"/>
      <c r="E5" t="s">
        <v>3</v>
      </c>
      <c r="F5" t="s">
        <v>3</v>
      </c>
    </row>
    <row r="6" spans="1:9" ht="20.100000000000001" customHeight="1">
      <c r="A6" s="11" t="s">
        <v>5</v>
      </c>
      <c r="B6" s="1">
        <f>0.1*B7</f>
        <v>0</v>
      </c>
      <c r="C6" s="3"/>
      <c r="D6" s="3"/>
    </row>
    <row r="7" spans="1:9" ht="20.100000000000001" customHeight="1">
      <c r="A7" s="11" t="s">
        <v>6</v>
      </c>
      <c r="B7" s="1">
        <f>B4/0.7</f>
        <v>0</v>
      </c>
      <c r="C7" s="3"/>
      <c r="D7" s="3"/>
    </row>
    <row r="8" spans="1:9" ht="20.100000000000001" customHeight="1" thickBot="1">
      <c r="A8" s="11"/>
      <c r="B8" s="1"/>
      <c r="C8" s="3"/>
      <c r="D8" s="3"/>
    </row>
    <row r="9" spans="1:9" ht="18.95" thickBot="1">
      <c r="A9" s="17" t="s">
        <v>7</v>
      </c>
      <c r="B9" s="15">
        <v>0</v>
      </c>
      <c r="C9" s="3"/>
      <c r="D9" s="3"/>
    </row>
    <row r="10" spans="1:9" ht="18.600000000000001">
      <c r="A10" s="2" t="s">
        <v>4</v>
      </c>
      <c r="B10" s="1">
        <f>225000-B9</f>
        <v>225000</v>
      </c>
      <c r="C10" s="3"/>
      <c r="D10" s="3"/>
    </row>
    <row r="11" spans="1:9" ht="18.600000000000001">
      <c r="A11" s="2" t="s">
        <v>5</v>
      </c>
      <c r="B11" s="1">
        <f>B12*0.1</f>
        <v>22500</v>
      </c>
      <c r="C11" s="3"/>
      <c r="D11" s="3"/>
      <c r="I11" t="s">
        <v>3</v>
      </c>
    </row>
    <row r="12" spans="1:9" ht="18.600000000000001">
      <c r="A12" s="2" t="s">
        <v>6</v>
      </c>
      <c r="B12" s="1">
        <f>B9+B10</f>
        <v>225000</v>
      </c>
      <c r="C12" s="3"/>
      <c r="D12" s="3"/>
      <c r="I12" t="s">
        <v>3</v>
      </c>
    </row>
    <row r="13" spans="1:9" ht="18.95" thickBot="1">
      <c r="A13" s="2"/>
      <c r="B13" s="1"/>
      <c r="C13" s="3"/>
      <c r="D13" s="3"/>
    </row>
    <row r="14" spans="1:9" s="4" customFormat="1" ht="18.95" thickBot="1">
      <c r="A14" s="17" t="s">
        <v>8</v>
      </c>
      <c r="B14" s="15">
        <v>0</v>
      </c>
      <c r="C14" s="5"/>
      <c r="D14" s="5"/>
    </row>
    <row r="15" spans="1:9" ht="18.600000000000001">
      <c r="A15" s="12" t="s">
        <v>9</v>
      </c>
      <c r="B15" s="1">
        <f>0.7*B14</f>
        <v>0</v>
      </c>
      <c r="C15" s="3"/>
      <c r="D15" s="3"/>
    </row>
    <row r="16" spans="1:9" ht="18.600000000000001">
      <c r="A16" s="11" t="s">
        <v>4</v>
      </c>
      <c r="B16" s="1">
        <f>0.3*B14</f>
        <v>0</v>
      </c>
      <c r="C16" s="3"/>
      <c r="D16" s="3"/>
    </row>
    <row r="17" spans="1:4" ht="18.600000000000001">
      <c r="A17" s="11" t="s">
        <v>5</v>
      </c>
      <c r="B17" s="1">
        <f>0.1*B14</f>
        <v>0</v>
      </c>
      <c r="C17" s="3"/>
      <c r="D17" s="3"/>
    </row>
    <row r="18" spans="1:4" ht="15" thickBot="1"/>
    <row r="19" spans="1:4" ht="18.95" thickBot="1">
      <c r="A19" s="17" t="s">
        <v>10</v>
      </c>
      <c r="B19" s="15">
        <v>50000</v>
      </c>
    </row>
    <row r="20" spans="1:4" ht="18.600000000000001">
      <c r="A20" s="12" t="s">
        <v>9</v>
      </c>
      <c r="B20" s="1">
        <f>B22*0.7</f>
        <v>116666.66666666667</v>
      </c>
    </row>
    <row r="21" spans="1:4" ht="18.600000000000001">
      <c r="A21" s="11" t="s">
        <v>5</v>
      </c>
      <c r="B21" s="1">
        <f>0.1*B22</f>
        <v>16666.666666666668</v>
      </c>
    </row>
    <row r="22" spans="1:4" ht="18.600000000000001">
      <c r="A22" s="11" t="s">
        <v>11</v>
      </c>
      <c r="B22" s="1">
        <f>B19/0.3</f>
        <v>166666.66666666669</v>
      </c>
    </row>
    <row r="23" spans="1:4" ht="15" thickBot="1"/>
    <row r="24" spans="1:4" ht="18.95" thickBot="1">
      <c r="A24" s="17" t="s">
        <v>12</v>
      </c>
      <c r="B24" s="15">
        <v>16000</v>
      </c>
    </row>
    <row r="25" spans="1:4" ht="18.600000000000001">
      <c r="A25" s="12" t="s">
        <v>9</v>
      </c>
      <c r="B25" s="1">
        <f>B27*0.7</f>
        <v>112000</v>
      </c>
    </row>
    <row r="26" spans="1:4" ht="18.600000000000001">
      <c r="A26" s="11" t="s">
        <v>13</v>
      </c>
      <c r="B26" s="1">
        <f>B27-B25</f>
        <v>48000</v>
      </c>
    </row>
    <row r="27" spans="1:4" ht="18.600000000000001">
      <c r="A27" s="11" t="s">
        <v>11</v>
      </c>
      <c r="B27" s="1">
        <f>B24*10</f>
        <v>160000</v>
      </c>
    </row>
    <row r="30" spans="1:4">
      <c r="A30" t="s">
        <v>3</v>
      </c>
    </row>
  </sheetData>
  <sheetProtection algorithmName="SHA-512" hashValue="YaFvHrRh4k+hRX/nL5l7BI3x2eAprz8nE8lufMKfgXFsNupwamMWPlZwQe+lv86VQinheKLsCh4g2VMF/j/J0w==" saltValue="/By1cbw49PQ41ByYiTEHgg==" spinCount="100000" sheet="1" formatCells="0" formatColumns="0" formatRows="0" insertRows="0" deleteRows="0"/>
  <mergeCells count="2">
    <mergeCell ref="A2:B2"/>
    <mergeCell ref="A1:B1"/>
  </mergeCells>
  <conditionalFormatting sqref="B7:B8 B12:B14 B22:B23 B27">
    <cfRule type="cellIs" dxfId="1" priority="2" operator="greaterThan">
      <formula>225000</formula>
    </cfRule>
    <cfRule type="cellIs" dxfId="0" priority="8" stopIfTrue="1" operator="lessThanOrEqual">
      <formula>225000</formula>
    </cfRule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Chene, David, EMNRD</cp:lastModifiedBy>
  <cp:revision/>
  <dcterms:created xsi:type="dcterms:W3CDTF">2021-08-26T20:35:57Z</dcterms:created>
  <dcterms:modified xsi:type="dcterms:W3CDTF">2025-06-20T19:52:34Z</dcterms:modified>
  <cp:category/>
  <cp:contentStatus/>
</cp:coreProperties>
</file>